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9140" windowHeight="7575" activeTab="2"/>
  </bookViews>
  <sheets>
    <sheet name="Master Summary" sheetId="1" r:id="rId1"/>
    <sheet name="Sheet1" sheetId="2" r:id="rId2"/>
    <sheet name="Sheet2" sheetId="3" r:id="rId3"/>
  </sheets>
  <definedNames>
    <definedName name="_xlnm._FilterDatabase" localSheetId="0" hidden="1">'Master Summary'!$B$5:$AI$196</definedName>
    <definedName name="_xlnm.Print_Area" localSheetId="0">'Master Summary'!$A$5:$AI$238</definedName>
    <definedName name="_xlnm.Print_Titles" localSheetId="0">'Master Summary'!$A:$E,'Master Summary'!$5:$5</definedName>
  </definedNames>
  <calcPr calcId="145621"/>
  <pivotCaches>
    <pivotCache cacheId="6" r:id="rId4"/>
  </pivotCaches>
</workbook>
</file>

<file path=xl/calcChain.xml><?xml version="1.0" encoding="utf-8"?>
<calcChain xmlns="http://schemas.openxmlformats.org/spreadsheetml/2006/main">
  <c r="L229" i="2" l="1"/>
  <c r="K211" i="2"/>
  <c r="L211" i="2" s="1"/>
  <c r="L207" i="2"/>
  <c r="L206" i="2"/>
  <c r="L205" i="2"/>
  <c r="L204" i="2"/>
  <c r="K192" i="2"/>
  <c r="L192" i="2" s="1"/>
  <c r="K191" i="2"/>
  <c r="L191" i="2" s="1"/>
  <c r="L183" i="2"/>
  <c r="L181" i="2"/>
  <c r="L179" i="2"/>
  <c r="L176" i="2"/>
  <c r="L175" i="2"/>
  <c r="L168" i="2"/>
  <c r="AA161" i="2"/>
  <c r="Z161" i="2"/>
  <c r="Y161" i="2"/>
  <c r="X161" i="2"/>
  <c r="W161" i="2"/>
  <c r="AA160" i="2"/>
  <c r="Z160" i="2"/>
  <c r="Y160" i="2"/>
  <c r="X160" i="2"/>
  <c r="W160" i="2"/>
  <c r="L160" i="2"/>
  <c r="L156" i="2"/>
  <c r="AA155" i="2"/>
  <c r="Z155" i="2"/>
  <c r="Y155" i="2"/>
  <c r="X155" i="2"/>
  <c r="W155" i="2"/>
  <c r="L155" i="2"/>
  <c r="AA154" i="2"/>
  <c r="Z154" i="2"/>
  <c r="Y154" i="2"/>
  <c r="X154" i="2"/>
  <c r="W154" i="2"/>
  <c r="L154" i="2"/>
  <c r="AA153" i="2"/>
  <c r="Z153" i="2"/>
  <c r="Y153" i="2"/>
  <c r="X153" i="2"/>
  <c r="W153" i="2"/>
  <c r="L153" i="2"/>
  <c r="AA152" i="2"/>
  <c r="Z152" i="2"/>
  <c r="Y152" i="2"/>
  <c r="X152" i="2"/>
  <c r="W152" i="2"/>
  <c r="L152" i="2"/>
  <c r="AA151" i="2"/>
  <c r="Z151" i="2"/>
  <c r="Y151" i="2"/>
  <c r="X151" i="2"/>
  <c r="W151" i="2"/>
  <c r="L151" i="2"/>
  <c r="L150" i="2"/>
  <c r="AA148" i="2"/>
  <c r="Z148" i="2"/>
  <c r="Y148" i="2"/>
  <c r="X148" i="2"/>
  <c r="W148" i="2"/>
  <c r="L148" i="2"/>
  <c r="L147" i="2"/>
  <c r="L146" i="2"/>
  <c r="L145" i="2"/>
  <c r="L143" i="2"/>
  <c r="L140" i="2"/>
  <c r="L137" i="2"/>
  <c r="L134" i="2"/>
  <c r="L133" i="2"/>
  <c r="L131" i="2"/>
  <c r="L130" i="2"/>
  <c r="L128" i="2"/>
  <c r="L123" i="2"/>
  <c r="L122" i="2"/>
  <c r="L117" i="2"/>
  <c r="L107" i="2"/>
  <c r="L106" i="2"/>
  <c r="L105" i="2"/>
  <c r="L104" i="2"/>
  <c r="L103" i="2"/>
  <c r="L102" i="2"/>
  <c r="L100" i="2"/>
  <c r="L99" i="2"/>
  <c r="L97" i="2"/>
  <c r="L96" i="2"/>
  <c r="L95" i="2"/>
  <c r="L88" i="2"/>
  <c r="L87" i="2"/>
  <c r="L86" i="2"/>
  <c r="L85" i="2"/>
  <c r="L79" i="2"/>
  <c r="L78" i="2"/>
  <c r="L76" i="2"/>
  <c r="L75" i="2"/>
  <c r="L74" i="2"/>
  <c r="L73" i="2"/>
  <c r="L71" i="2"/>
  <c r="L69" i="2"/>
  <c r="L68" i="2"/>
  <c r="L66" i="2"/>
  <c r="L32" i="2"/>
  <c r="L30" i="2"/>
  <c r="L28" i="2"/>
  <c r="L24" i="2"/>
  <c r="L18" i="2"/>
  <c r="L12" i="2"/>
  <c r="L7" i="2"/>
  <c r="L4" i="2"/>
  <c r="O233" i="1" l="1"/>
  <c r="N215" i="1"/>
  <c r="O215" i="1" s="1"/>
  <c r="O211" i="1"/>
  <c r="O210" i="1"/>
  <c r="O209" i="1"/>
  <c r="O208" i="1"/>
  <c r="N196" i="1"/>
  <c r="O196" i="1" s="1"/>
  <c r="N195" i="1"/>
  <c r="O195" i="1" s="1"/>
  <c r="O187" i="1"/>
  <c r="O185" i="1"/>
  <c r="O183" i="1"/>
  <c r="O180" i="1"/>
  <c r="O179" i="1"/>
  <c r="O172" i="1"/>
  <c r="O164" i="1"/>
  <c r="O160" i="1"/>
  <c r="AB159" i="1"/>
  <c r="O159" i="1"/>
  <c r="O158" i="1"/>
  <c r="O157" i="1"/>
  <c r="AB156" i="1"/>
  <c r="O156" i="1"/>
  <c r="O155" i="1"/>
  <c r="O154" i="1"/>
  <c r="O152" i="1"/>
  <c r="O151" i="1"/>
  <c r="O150" i="1"/>
  <c r="O149" i="1"/>
  <c r="O147" i="1"/>
  <c r="O144" i="1"/>
  <c r="O141" i="1"/>
  <c r="O138" i="1"/>
  <c r="O137" i="1"/>
  <c r="O135" i="1"/>
  <c r="O134" i="1"/>
  <c r="O132" i="1"/>
  <c r="O127" i="1"/>
  <c r="O126" i="1"/>
  <c r="O121" i="1"/>
  <c r="AD165" i="1"/>
  <c r="AC165" i="1"/>
  <c r="AB165" i="1"/>
  <c r="AA165" i="1"/>
  <c r="Z165" i="1"/>
  <c r="AD164" i="1"/>
  <c r="AC164" i="1"/>
  <c r="AB164" i="1"/>
  <c r="AA164" i="1"/>
  <c r="Z164" i="1"/>
  <c r="O111" i="1"/>
  <c r="AD159" i="1"/>
  <c r="AC159" i="1"/>
  <c r="AA159" i="1"/>
  <c r="Z159" i="1"/>
  <c r="O110" i="1"/>
  <c r="AD158" i="1"/>
  <c r="AC158" i="1"/>
  <c r="AB158" i="1"/>
  <c r="AA158" i="1"/>
  <c r="Z158" i="1"/>
  <c r="O109" i="1"/>
  <c r="AD157" i="1"/>
  <c r="AC157" i="1"/>
  <c r="AB157" i="1"/>
  <c r="AA157" i="1"/>
  <c r="Z157" i="1"/>
  <c r="O108" i="1"/>
  <c r="O107" i="1"/>
  <c r="AD155" i="1"/>
  <c r="AC155" i="1"/>
  <c r="AB155" i="1"/>
  <c r="AA155" i="1"/>
  <c r="Z155" i="1"/>
  <c r="O106" i="1"/>
  <c r="AD156" i="1"/>
  <c r="AC156" i="1"/>
  <c r="AA156" i="1"/>
  <c r="Z156" i="1"/>
  <c r="O104" i="1"/>
  <c r="O103" i="1"/>
  <c r="AD152" i="1"/>
  <c r="AC152" i="1"/>
  <c r="AB152" i="1"/>
  <c r="AA152" i="1"/>
  <c r="Z152" i="1"/>
  <c r="O101" i="1"/>
  <c r="O100" i="1"/>
  <c r="O99" i="1"/>
  <c r="O92" i="1"/>
  <c r="O91" i="1"/>
  <c r="O90" i="1"/>
  <c r="O89" i="1"/>
  <c r="O83" i="1"/>
  <c r="O82" i="1"/>
  <c r="O80" i="1"/>
  <c r="O79" i="1"/>
  <c r="O78" i="1"/>
  <c r="O77" i="1"/>
  <c r="O75" i="1"/>
  <c r="O73" i="1"/>
  <c r="O72" i="1"/>
  <c r="O70" i="1"/>
  <c r="O36" i="1"/>
  <c r="O34" i="1"/>
  <c r="O32" i="1"/>
  <c r="O28" i="1"/>
  <c r="O22" i="1"/>
  <c r="O16" i="1"/>
  <c r="O11" i="1"/>
  <c r="O8" i="1"/>
</calcChain>
</file>

<file path=xl/comments1.xml><?xml version="1.0" encoding="utf-8"?>
<comments xmlns="http://schemas.openxmlformats.org/spreadsheetml/2006/main">
  <authors>
    <author>Kazim P. Ozyurt</author>
  </authors>
  <commentList>
    <comment ref="A1" authorId="0">
      <text>
        <r>
          <rPr>
            <b/>
            <sz val="8"/>
            <color indexed="12"/>
            <rFont val="Tahoma"/>
            <family val="2"/>
          </rPr>
          <t xml:space="preserve">NOTE: </t>
        </r>
        <r>
          <rPr>
            <b/>
            <sz val="8"/>
            <color indexed="8"/>
            <rFont val="Tahoma"/>
            <family val="2"/>
          </rPr>
          <t>INFORMATION/DATA IN THIS CURRENT VERSION OF THE DATABASE ARE PRELIMINARY, AND SHOULD BE USED WITH CAUTION.</t>
        </r>
        <r>
          <rPr>
            <b/>
            <sz val="8"/>
            <color indexed="12"/>
            <rFont val="Tahoma"/>
            <family val="2"/>
          </rPr>
          <t xml:space="preserve"> </t>
        </r>
        <r>
          <rPr>
            <b/>
            <sz val="8"/>
            <color indexed="81"/>
            <rFont val="Tahoma"/>
            <family val="2"/>
          </rPr>
          <t xml:space="preserve">THE DEPARTMENT OF REVENUE WILL CONTINUE ITS RESEARCH.  AS NEW INFORMATION/DATA BECOME AVAILABLE, THIS EXCEL DATABASE, INCLUDING FY20 TEB ESTIMATES, WILL BE UPDATED. </t>
        </r>
        <r>
          <rPr>
            <b/>
            <sz val="8"/>
            <color indexed="81"/>
            <rFont val="Tahoma"/>
            <family val="2"/>
          </rPr>
          <t xml:space="preserve">
 </t>
        </r>
      </text>
    </comment>
  </commentList>
</comments>
</file>

<file path=xl/sharedStrings.xml><?xml version="1.0" encoding="utf-8"?>
<sst xmlns="http://schemas.openxmlformats.org/spreadsheetml/2006/main" count="7233" uniqueCount="1213">
  <si>
    <t>Item #</t>
  </si>
  <si>
    <t>Description</t>
  </si>
  <si>
    <t>Tax Type</t>
  </si>
  <si>
    <t>Tax Expenditure Type</t>
  </si>
  <si>
    <t>Typical Claimant / Beneficiary</t>
  </si>
  <si>
    <t>Goal</t>
  </si>
  <si>
    <t>Budget Function</t>
  </si>
  <si>
    <t>Federal TEB Categories</t>
  </si>
  <si>
    <t>Industry</t>
  </si>
  <si>
    <t>FY20 Estimates</t>
  </si>
  <si>
    <t>Estimated count of beneficiaries</t>
  </si>
  <si>
    <t>Estimated average Tax Savings($)</t>
  </si>
  <si>
    <t>Based on IRC or MGL?</t>
  </si>
  <si>
    <t>Legal Reference</t>
  </si>
  <si>
    <t>IRC</t>
  </si>
  <si>
    <t>Section</t>
  </si>
  <si>
    <t>Enacting Statute</t>
  </si>
  <si>
    <t>Amendments</t>
  </si>
  <si>
    <t>Approval required?</t>
  </si>
  <si>
    <t>If approval required who approves</t>
  </si>
  <si>
    <t>Administering Agency (if any)</t>
  </si>
  <si>
    <t>Other agencies involved</t>
  </si>
  <si>
    <t>Clawback/recapture</t>
  </si>
  <si>
    <t>Sunset Date</t>
  </si>
  <si>
    <t>Caps?</t>
  </si>
  <si>
    <t>Refundable?</t>
  </si>
  <si>
    <t>Transferable?</t>
  </si>
  <si>
    <t>Not in the tax base?</t>
  </si>
  <si>
    <t>Are there offsetting effects of federal taxes if the TEB item eliminated?</t>
  </si>
  <si>
    <t>Description of the offsetting tax effects</t>
  </si>
  <si>
    <t>Notes for estimating count</t>
  </si>
  <si>
    <t>Data Source</t>
  </si>
  <si>
    <t>Personal Income Tax</t>
  </si>
  <si>
    <t>Exclusions From Gross Income</t>
  </si>
  <si>
    <t>Exemption of Premiums on Accident and Accidental Death Insurance</t>
  </si>
  <si>
    <t>Employees whose employers provide accident and accidental death insurance</t>
  </si>
  <si>
    <t>To provide this benefit tax-free to employees</t>
  </si>
  <si>
    <t>Income security</t>
  </si>
  <si>
    <t>52  Finance and Insurance</t>
  </si>
  <si>
    <t>I.R.C.</t>
  </si>
  <si>
    <t>IRC § 106</t>
  </si>
  <si>
    <t>§106</t>
  </si>
  <si>
    <t>No</t>
  </si>
  <si>
    <t>Yes</t>
  </si>
  <si>
    <t>Itemizers on Federal Return</t>
  </si>
  <si>
    <t>Fed TEB</t>
  </si>
  <si>
    <t>Exemption of Premiums on Group-Term Life Insurance</t>
  </si>
  <si>
    <t>Employees whose employers provide group-term life insurance</t>
  </si>
  <si>
    <t>IRC § 79</t>
  </si>
  <si>
    <t>§79</t>
  </si>
  <si>
    <t xml:space="preserve">Exemption of Interest on Life Insurance Policy and Annuity Cash Value </t>
  </si>
  <si>
    <t>Persons with life insurance</t>
  </si>
  <si>
    <t>To encourage people to obtain life insurance</t>
  </si>
  <si>
    <t>IRC § 101</t>
  </si>
  <si>
    <t>§101</t>
  </si>
  <si>
    <t>Exemption of Employer Contributions for Medical Insurance Premiums and Medical Care</t>
  </si>
  <si>
    <t>Employees whose employers provide them with health insurance or pay for their medical care</t>
  </si>
  <si>
    <t>To provide these benefits tax-free to employees</t>
  </si>
  <si>
    <t>Health</t>
  </si>
  <si>
    <t>IRC § 105-6</t>
  </si>
  <si>
    <t>§§105, 106</t>
  </si>
  <si>
    <t xml:space="preserve">Exemption of Annuity or Pension Payments to Firemen and Policemen </t>
  </si>
  <si>
    <t>Certain retired fire and police personnel or their survivors</t>
  </si>
  <si>
    <t>To encourage active service of certain fire and police personnel</t>
  </si>
  <si>
    <t>N.A.</t>
  </si>
  <si>
    <t>M.G.L.</t>
  </si>
  <si>
    <t>M.G.L. c.32</t>
  </si>
  <si>
    <t>MGL c. 32</t>
  </si>
  <si>
    <t>St.1945, c. 658, § 1</t>
  </si>
  <si>
    <t>Exemp. of Distributions from Certain Contributory Pension and Annuity Plans</t>
  </si>
  <si>
    <t>Retired people receiving benefits under federal and Massachusetts government pension and annuity plans and certain similar plans of other states</t>
  </si>
  <si>
    <t>To encourage government service</t>
  </si>
  <si>
    <t>M.G.L. c.2 § 2(a)(2)(E)</t>
  </si>
  <si>
    <t>§2(a)(2)(E)</t>
  </si>
  <si>
    <t>St. 1973, c. 723, s. 2</t>
  </si>
  <si>
    <t>St. 1993, c. 495, s. 19; St. 1997, c. 139, s. 1</t>
  </si>
  <si>
    <t xml:space="preserve"> </t>
  </si>
  <si>
    <t xml:space="preserve">Congressional Research </t>
  </si>
  <si>
    <t xml:space="preserve">Exemption of Railroad Retirement Benefits  </t>
  </si>
  <si>
    <t>Retired railroad workers</t>
  </si>
  <si>
    <t>To encourage railroad work and to eliminate or lessen the tax burden on these recipients</t>
  </si>
  <si>
    <t>M.G.L. c. 2 § 2(a)(2)(H)</t>
  </si>
  <si>
    <t>§2(a)(2)(H)</t>
  </si>
  <si>
    <t>St. 1985, c. 593, s. 3</t>
  </si>
  <si>
    <t>None</t>
  </si>
  <si>
    <t>Railroad Retirement Board</t>
  </si>
  <si>
    <t xml:space="preserve">Exemption of Public Assistance Benefits </t>
  </si>
  <si>
    <t>People on public assistance</t>
  </si>
  <si>
    <t>To eliminate or lessen the tax burden on these recipients</t>
  </si>
  <si>
    <t>62  Health Care and Social Assistance</t>
  </si>
  <si>
    <t>Rev. Rul. 71-425, 1971-2 C.B. 76</t>
  </si>
  <si>
    <t>Low Income, unlikely to itemize</t>
  </si>
  <si>
    <t>BEA</t>
  </si>
  <si>
    <t>Exemption of Social Security Benefits</t>
  </si>
  <si>
    <t>Recipients of social security benefits</t>
  </si>
  <si>
    <t>M.G.L. c. 62 § 2 (a)(2)(H)</t>
  </si>
  <si>
    <t>Source: Social Security Administration</t>
  </si>
  <si>
    <t>Exemption of Workers' Compensation Benefits</t>
  </si>
  <si>
    <t>Employees with work-related disabilities or their survivors</t>
  </si>
  <si>
    <t>To compensate employees for work-related injuries or diseases</t>
  </si>
  <si>
    <t>IRC § 104 (a)(1)</t>
  </si>
  <si>
    <t>§104(a)(1)</t>
  </si>
  <si>
    <t>Exemption of Dependent Care Expenses</t>
  </si>
  <si>
    <t>Employees and their dependents whose employers pay for or provide day care.</t>
  </si>
  <si>
    <t>To provide this benefit tax-free to a certain extent to employees with dependents</t>
  </si>
  <si>
    <t>Employment and Social Services</t>
  </si>
  <si>
    <t>Education, Training, Employment and Social Services</t>
  </si>
  <si>
    <t>IRC § 129</t>
  </si>
  <si>
    <t>§129</t>
  </si>
  <si>
    <t xml:space="preserve">Exemption of Certain Foster Care Payments </t>
  </si>
  <si>
    <t xml:space="preserve">Foster parents and their children </t>
  </si>
  <si>
    <t>To encourage foster care</t>
  </si>
  <si>
    <t>IRC § 131</t>
  </si>
  <si>
    <t>§131</t>
  </si>
  <si>
    <t xml:space="preserve">Exemption of Payments Made to Coal Miners  </t>
  </si>
  <si>
    <t>Coal minors or their survivors</t>
  </si>
  <si>
    <t>To compensate coal minors or their survivors for work-related disabilities or death</t>
  </si>
  <si>
    <t>Negligible</t>
  </si>
  <si>
    <t>IRC § 104(a)(1)</t>
  </si>
  <si>
    <t>Exemption of Rental Value of Parsonages</t>
  </si>
  <si>
    <t>Clergy men and women</t>
  </si>
  <si>
    <t>To provide housing tax-free up to the fair market value of the housing to clergy men and women</t>
  </si>
  <si>
    <t>Housing</t>
  </si>
  <si>
    <t>Commerce and Housing</t>
  </si>
  <si>
    <t>81  Other Services</t>
  </si>
  <si>
    <t>IRC § 107</t>
  </si>
  <si>
    <t>§107</t>
  </si>
  <si>
    <t xml:space="preserve">Exemption of Scholarships and Fellowships </t>
  </si>
  <si>
    <t>Students at educational institutions receiving scholarships or fellowships.</t>
  </si>
  <si>
    <t>To encourage scholastic achievement</t>
  </si>
  <si>
    <t>Education and Training</t>
  </si>
  <si>
    <t>61  Educational Services</t>
  </si>
  <si>
    <t xml:space="preserve"> IRC § 117</t>
  </si>
  <si>
    <t>§117</t>
  </si>
  <si>
    <t xml:space="preserve">Exclusion of Certain Prizes and Awards </t>
  </si>
  <si>
    <t>Recipients of prizes and awards who donate them to charities</t>
  </si>
  <si>
    <t>To encourage donations to charities</t>
  </si>
  <si>
    <t xml:space="preserve"> IRC § 74</t>
  </si>
  <si>
    <t>§74</t>
  </si>
  <si>
    <t xml:space="preserve">Exemption of Cost-Sharing Payments  </t>
  </si>
  <si>
    <t>Persons receiving these payments</t>
  </si>
  <si>
    <t>To encourage water and soil conservation projects</t>
  </si>
  <si>
    <t>Natural Resources and Environment</t>
  </si>
  <si>
    <t>11  Agriculture, Forestry, Fishing, and Hunting</t>
  </si>
  <si>
    <t xml:space="preserve"> IRC § 126</t>
  </si>
  <si>
    <t>§126</t>
  </si>
  <si>
    <t>Exemption of Meals and Lodging Provided at Work</t>
  </si>
  <si>
    <t>Certain employers and certain of their employees</t>
  </si>
  <si>
    <t>To encourage employers’ provision of meals and lodging to certain employees</t>
  </si>
  <si>
    <t>Commerce</t>
  </si>
  <si>
    <t>72  Accomodation and Food Services</t>
  </si>
  <si>
    <t xml:space="preserve"> IRC § 119</t>
  </si>
  <si>
    <t>§119</t>
  </si>
  <si>
    <t>Treatment of Business-Related Entertainment Expenses</t>
  </si>
  <si>
    <t>Businesses, their employees and their guests</t>
  </si>
  <si>
    <t>With certain limitations, to encourage business-related entertainment</t>
  </si>
  <si>
    <t xml:space="preserve"> IRC § 162</t>
  </si>
  <si>
    <t>§162</t>
  </si>
  <si>
    <t>Exemption of Income from the Sale, Lease or Transfer of Certain Patents</t>
  </si>
  <si>
    <t>Massachusetts residents holding or having applied for such patents</t>
  </si>
  <si>
    <t>To encourage research and development in the areas of energy conservation and alternative energy</t>
  </si>
  <si>
    <t>Energy</t>
  </si>
  <si>
    <t>23  Construction</t>
  </si>
  <si>
    <t>M.G.L. c. 62, § 2(a)(2)(G)</t>
  </si>
  <si>
    <t>§2(a)(2)(G)</t>
  </si>
  <si>
    <t>St. 1979, c. 796, s. 8</t>
  </si>
  <si>
    <t>St. 1989, c. 730, s. 32</t>
  </si>
  <si>
    <t xml:space="preserve">Exemption of Capital Gains on Home Sale (formerly only for Persons 55 and Over) </t>
  </si>
  <si>
    <t>Taxpayers selling a principal residence</t>
  </si>
  <si>
    <t>To promote home ownership</t>
  </si>
  <si>
    <t xml:space="preserve"> IRC § 121</t>
  </si>
  <si>
    <t>§121</t>
  </si>
  <si>
    <t>Nontaxation of Capital Gains at Death</t>
  </si>
  <si>
    <t>Decedents, their estates and their survivors</t>
  </si>
  <si>
    <t>To lessen the tax burden at death</t>
  </si>
  <si>
    <t xml:space="preserve"> IRC § 1001,1014</t>
  </si>
  <si>
    <t>§§ 1001, 1014</t>
  </si>
  <si>
    <t>Exemption of Interest from Massachusetts Obligations</t>
  </si>
  <si>
    <t>Holders of Massachusetts bonds</t>
  </si>
  <si>
    <t>To encourage the acquisition of Massachusetts bonds</t>
  </si>
  <si>
    <t>Community Development</t>
  </si>
  <si>
    <t>Community and Regional Development</t>
  </si>
  <si>
    <t>M.G.L. c. 62, § 2 (a)(1)(A)</t>
  </si>
  <si>
    <t>§2(a)(1)(A)</t>
  </si>
  <si>
    <t>St. 1992, c. 133, s. 389</t>
  </si>
  <si>
    <t>IRS SOI</t>
  </si>
  <si>
    <t>Exemption of Benefits and Allowances to Armed Forces Personnel</t>
  </si>
  <si>
    <t>Armed Forces personnel</t>
  </si>
  <si>
    <t>To encourage and reward military service</t>
  </si>
  <si>
    <t>Veterans' Benefits</t>
  </si>
  <si>
    <t>Veterans' Benefits and Services</t>
  </si>
  <si>
    <t>92  Public Administration</t>
  </si>
  <si>
    <t xml:space="preserve"> IRC § 112-13</t>
  </si>
  <si>
    <t>§§112-113</t>
  </si>
  <si>
    <t>Exemption of Veterans' Pensions, Disability Compensation and G.I. Benefits</t>
  </si>
  <si>
    <t>38 U.S.C. § 5301</t>
  </si>
  <si>
    <t>38 U.S.C. s. 5301</t>
  </si>
  <si>
    <t xml:space="preserve">Exemption of Military Disability Pensions </t>
  </si>
  <si>
    <t>Retired military personnel with disability pensions</t>
  </si>
  <si>
    <t>IRC § 104(a)(4)</t>
  </si>
  <si>
    <t>Exemption of Compensation to Massachusetts-Based Nonresident Military Personnel</t>
  </si>
  <si>
    <t>Non-resident military personnel stationed in Massachusetts</t>
  </si>
  <si>
    <t>To provide tax relief for military personnel who resides or is domiciled in another state</t>
  </si>
  <si>
    <t>M.G.L. c. 62, § 5A(c)</t>
  </si>
  <si>
    <t>50 USC App. 574</t>
  </si>
  <si>
    <t xml:space="preserve">§5A(c) </t>
  </si>
  <si>
    <t>DoD</t>
  </si>
  <si>
    <t>Exemption of Income Received by Persons Killed in Military Action or Terrorist Activity</t>
  </si>
  <si>
    <t>The survivors of these individuals</t>
  </si>
  <si>
    <t>To provide relief for the survivors of these individuals</t>
  </si>
  <si>
    <t>Income Security</t>
  </si>
  <si>
    <t>M.G.L. c. 62, § 25</t>
  </si>
  <si>
    <t>§25</t>
  </si>
  <si>
    <t>St. 1932</t>
  </si>
  <si>
    <t>St.1947, c. 322, § 1; St.1955, c. 592, § 4; St.1976, c. 415, § 13; St.1985, c. 593, § 8; St.1988, c. 106, § 13; St.2002, c. 184, § 60.</t>
  </si>
  <si>
    <t>Exemption for Retirement Pay of the Uniformed Services</t>
  </si>
  <si>
    <t>Retired members of the Uniformed Services or their survivors</t>
  </si>
  <si>
    <t>To encourage and reward members of these services</t>
  </si>
  <si>
    <t>M.G.L. c. 62, § 2</t>
  </si>
  <si>
    <t>§2</t>
  </si>
  <si>
    <t>St.1997, c. 139, s. 1</t>
  </si>
  <si>
    <t>Exclusion from Gross Income of Parking, T-Pass and Vanpool Fringe Benefits</t>
  </si>
  <si>
    <t>Employees whose employers provide these benefits</t>
  </si>
  <si>
    <t>Transportation</t>
  </si>
  <si>
    <t xml:space="preserve">Transportation </t>
  </si>
  <si>
    <t>48-49  Transportation and Warehousing</t>
  </si>
  <si>
    <t>IRC § 132(f)</t>
  </si>
  <si>
    <t>§132(f)</t>
  </si>
  <si>
    <t>Health Savings Accounts (exemption)</t>
  </si>
  <si>
    <t>Taxpayers with Health Savings Accounts</t>
  </si>
  <si>
    <t>To exempt from taxation monies and earnings on the monies used to pay medical expenses</t>
  </si>
  <si>
    <t>Included in 1.422</t>
  </si>
  <si>
    <t>IRC § 223</t>
  </si>
  <si>
    <t>§223</t>
  </si>
  <si>
    <t>Employer-Provided Adoption Assistance</t>
  </si>
  <si>
    <t>Employees adopting children whose employers provide adoption assistance</t>
  </si>
  <si>
    <t>To provide this benefit tax free to employees who adopt</t>
  </si>
  <si>
    <t>Not Active</t>
  </si>
  <si>
    <t>IRC § 137</t>
  </si>
  <si>
    <t>§137</t>
  </si>
  <si>
    <t>Employer-Provided Education Assistance</t>
  </si>
  <si>
    <t>Employees whose employers have education assistance programs</t>
  </si>
  <si>
    <t>To encourage employees to seek higher education</t>
  </si>
  <si>
    <t>IRC § 127, 132</t>
  </si>
  <si>
    <t>§§ 127, 132</t>
  </si>
  <si>
    <t xml:space="preserve">IRC § 132(m) </t>
  </si>
  <si>
    <t>§132(m)</t>
  </si>
  <si>
    <t xml:space="preserve">Department of Defense Homeowners Assistance Plan </t>
  </si>
  <si>
    <t>Military personnel and civilian employees receiving these payments</t>
  </si>
  <si>
    <t>To compensate for a reduction in the fair market value of their homes</t>
  </si>
  <si>
    <t xml:space="preserve">Survivor Annuities of Fallen Public Safety Officers </t>
  </si>
  <si>
    <t>Survivors of public service officers killed in the line of duty</t>
  </si>
  <si>
    <t>To provide relief for survivors of public service officers killed in the line of duty</t>
  </si>
  <si>
    <t xml:space="preserve"> IRC § 101(h)</t>
  </si>
  <si>
    <t>§101(h)</t>
  </si>
  <si>
    <t xml:space="preserve">Survivor Annuities of Fallen Astronauts </t>
  </si>
  <si>
    <t>Survivors of astronauts who die in the line of duty</t>
  </si>
  <si>
    <t>To provide relief for survivors of astronauts who die in the line of duty</t>
  </si>
  <si>
    <t xml:space="preserve">IRC § 101(i) </t>
  </si>
  <si>
    <t>§101(i)</t>
  </si>
  <si>
    <t xml:space="preserve">Discharge of Indebtedness for Health Care Professionals </t>
  </si>
  <si>
    <t>Health care professionals whose loans are forgiven or repaid</t>
  </si>
  <si>
    <t>To encourage people to enter the health care field</t>
  </si>
  <si>
    <t>IRC § 108(f)(4)</t>
  </si>
  <si>
    <t>§108(f)(4)</t>
  </si>
  <si>
    <t>Archer Medical Savings Accounts (exemption)</t>
  </si>
  <si>
    <t>Taxpayers with Archer MSAs</t>
  </si>
  <si>
    <t>Included in 1.420</t>
  </si>
  <si>
    <t>IRC § 220</t>
  </si>
  <si>
    <t>§220</t>
  </si>
  <si>
    <t>Earnings of Pre-paid and Tuition Savings ("529" plans)</t>
  </si>
  <si>
    <t>Taxpayers with "529" plans</t>
  </si>
  <si>
    <t>To encourage savings for education</t>
  </si>
  <si>
    <t>§539(f)</t>
  </si>
  <si>
    <t xml:space="preserve">Deferrals Of Gross Income </t>
  </si>
  <si>
    <t>Net Exemption of Employer Contributions and Earnings of Private Pension Plans</t>
  </si>
  <si>
    <t>Employees whose employers contribute to private pension plans</t>
  </si>
  <si>
    <t>To provide income for retired employees</t>
  </si>
  <si>
    <t>IRC § 401-415</t>
  </si>
  <si>
    <t>§§ 401-415</t>
  </si>
  <si>
    <t>§2(a)(2)(F)</t>
  </si>
  <si>
    <t>St. 1973, c. 723, s.2</t>
  </si>
  <si>
    <t>St. 1977, c. 599, s. 2; St. 1993, c. 495, s. 20</t>
  </si>
  <si>
    <t>Treatment of Incentive Stock Options</t>
  </si>
  <si>
    <t>Employees whose employers provide stock options</t>
  </si>
  <si>
    <t>To allow employees to invest in their company by deferring income, which is then taxed as a capital gain</t>
  </si>
  <si>
    <t>IRC § 421-425</t>
  </si>
  <si>
    <t>§§ 421-425</t>
  </si>
  <si>
    <t>Exempt of Earnings on Stock Bonus Plans or Profit Sharing Trusts</t>
  </si>
  <si>
    <t>Employees whose employers provide stock bonus plans or profit sharing trusts</t>
  </si>
  <si>
    <t>To allow employees to defer income</t>
  </si>
  <si>
    <t>M.G.L. c. 62, § 5(b)</t>
  </si>
  <si>
    <t>§5(b)</t>
  </si>
  <si>
    <t>St. 1977, c. 599, s. 9</t>
  </si>
  <si>
    <t xml:space="preserve">Exemption of Earnings on IRA and Keogh Plans </t>
  </si>
  <si>
    <t>Taxpayers with IRA or Keogh plans</t>
  </si>
  <si>
    <t>To allow taxpayers to defer income</t>
  </si>
  <si>
    <t>M.G.L. c. 62, § 2(a)(2)(F)</t>
  </si>
  <si>
    <t>St. 1977, c. 599, s. 2</t>
  </si>
  <si>
    <t>Nontaxation of Capital Gains at Time of Gift</t>
  </si>
  <si>
    <t>Donors and donees</t>
  </si>
  <si>
    <t>To allow donees to defer income</t>
  </si>
  <si>
    <t>IRC § 1001, 1015</t>
  </si>
  <si>
    <t>§§ 1001, 1015</t>
  </si>
  <si>
    <t xml:space="preserve">Deductions From Gross Income </t>
  </si>
  <si>
    <t xml:space="preserve">Capital Gains Deduction </t>
  </si>
  <si>
    <t>Taxpayers selling collectibles held for more than one year</t>
  </si>
  <si>
    <t>To reduce the tax on gain from the sales of these collectibles</t>
  </si>
  <si>
    <t>M.G.L. c. 62, § 2(c)(3)</t>
  </si>
  <si>
    <t>§2(c)(3)</t>
  </si>
  <si>
    <t>St. 1979, c. 409, s. 2</t>
  </si>
  <si>
    <t>St. 1983, c. 233, s. 14; St. 1988, c. 106, s. 7; St. 1994, c. 195, s. 12; St. 2002, c. 186, s. 7; St. 2002, c. 364, s. 4</t>
  </si>
  <si>
    <t>Deduction of Capital Losses against Interest and Dividend Income</t>
  </si>
  <si>
    <t>Taxpayers having net capital losses and interest and dividend income</t>
  </si>
  <si>
    <t>To reduce the tax on interest and dividend income</t>
  </si>
  <si>
    <t>M.G.L. c. 62, § 2(c)(2)</t>
  </si>
  <si>
    <t>§2(c)(2)</t>
  </si>
  <si>
    <t>St. 1986, c. 488, s.27; St. 1994, c. 195, s. 12; St. 1999, c. 127, s. 64; St. 2000, c. 236, s. 13; St. 2002, c. 186, s. 7; St. 2002, c. 364, s. 4-5</t>
  </si>
  <si>
    <t xml:space="preserve">Excess Natural Resource Depletion Allowance  </t>
  </si>
  <si>
    <t>Individuals or investors in extractive industries</t>
  </si>
  <si>
    <t>To attract investment in extractive industries</t>
  </si>
  <si>
    <t>21  Mining</t>
  </si>
  <si>
    <t>IRC § 613, 613A</t>
  </si>
  <si>
    <t>§ 613, 613A</t>
  </si>
  <si>
    <t>Abandoned Building Renovation Deduction</t>
  </si>
  <si>
    <t>Taxpayers renovating eligible buildings in Economic Opportunity Areas</t>
  </si>
  <si>
    <t>To encourage renovation in these areas</t>
  </si>
  <si>
    <t>M.G.L. c. 62, § 3(B)(a)(10)</t>
  </si>
  <si>
    <t>§3B(a)(10)</t>
  </si>
  <si>
    <t>St. 1993, c. 19, s. 15</t>
  </si>
  <si>
    <t>none</t>
  </si>
  <si>
    <t xml:space="preserve">Accelerated Deductions From Gross Income </t>
  </si>
  <si>
    <t>Modified Accelerated Depreciation on Rental Housing</t>
  </si>
  <si>
    <t>Landlords and investors in rental housing</t>
  </si>
  <si>
    <t>To encourage the development and maintaining of rental housing</t>
  </si>
  <si>
    <t>53  Real Estate, Rental, and Leasing</t>
  </si>
  <si>
    <t>IRC § 168(b)</t>
  </si>
  <si>
    <t>§168(b)</t>
  </si>
  <si>
    <t xml:space="preserve">Modified Accelerated Depreciation on Buildings (other than Rental Housing) </t>
  </si>
  <si>
    <t>Taxpayers depreciating buildings</t>
  </si>
  <si>
    <t>To accelerate a business deduction</t>
  </si>
  <si>
    <t>IRC § 167(j), 168(b)</t>
  </si>
  <si>
    <t>§§167(j), 168(b)</t>
  </si>
  <si>
    <t>Modified Accelerate Cost Recovery System (MACRS) for Equipment</t>
  </si>
  <si>
    <t>Taxpayers depreciating tangible personal property</t>
  </si>
  <si>
    <t>31-33  Manufacturing</t>
  </si>
  <si>
    <t>IRC § 168</t>
  </si>
  <si>
    <t>§168</t>
  </si>
  <si>
    <t xml:space="preserve">Deduction for Excess First-Year Depreciation </t>
  </si>
  <si>
    <t>Taxpayers electing to expense excess first year depreciation</t>
  </si>
  <si>
    <t>IRC § 179</t>
  </si>
  <si>
    <t>§179</t>
  </si>
  <si>
    <t>Five-Year Amortization of Start-Up Cost</t>
  </si>
  <si>
    <t>Taxpayers starting a business.</t>
  </si>
  <si>
    <t>To allow as deductions certain costs that would otherwise have to be capitalized</t>
  </si>
  <si>
    <t>IRC S. 195</t>
  </si>
  <si>
    <t>§195</t>
  </si>
  <si>
    <t>Expensing of Exploration and Development Costs</t>
  </si>
  <si>
    <t>Taxpayers investing in or in extractive industries</t>
  </si>
  <si>
    <t>To allow as deductions certain costs that would otherwise have to be capitalized and recovered through depreciation or depletion</t>
  </si>
  <si>
    <t>IRC § 263(c), 616, 617</t>
  </si>
  <si>
    <t>§§263(c), 616, 617</t>
  </si>
  <si>
    <t>Expensing of Research and Development Expenditures in One Year</t>
  </si>
  <si>
    <t>Taxpayers investing in or in a trade or business incurring research and development expenditures</t>
  </si>
  <si>
    <t>To encourage research and development</t>
  </si>
  <si>
    <t>Research and Development</t>
  </si>
  <si>
    <t>General Science, Space and Technology</t>
  </si>
  <si>
    <t>54  Professional, Scientific, and Technical Services</t>
  </si>
  <si>
    <t>IRC § 174</t>
  </si>
  <si>
    <t>§174</t>
  </si>
  <si>
    <t>Five-Year Amortization of Pollution Control Facilities</t>
  </si>
  <si>
    <t>Taxpayers investing in or in a trade or business with a certified pollution control facility</t>
  </si>
  <si>
    <t>To promote a clean environment</t>
  </si>
  <si>
    <t>56  Administrative and Support and Wast Management and Remediation Services</t>
  </si>
  <si>
    <t>IRC § 169</t>
  </si>
  <si>
    <t>§169</t>
  </si>
  <si>
    <t xml:space="preserve">Seven Year Amortization for Reforestation </t>
  </si>
  <si>
    <t>Taxpayers investing in or in the forestry business</t>
  </si>
  <si>
    <t>To promote reforestation</t>
  </si>
  <si>
    <t>IRC § 194</t>
  </si>
  <si>
    <t>§194</t>
  </si>
  <si>
    <t xml:space="preserve">Expensing of Certain Capital Outlays of Farmers </t>
  </si>
  <si>
    <t>Farmers</t>
  </si>
  <si>
    <t>To promote agricultural production</t>
  </si>
  <si>
    <t>Agriculture</t>
  </si>
  <si>
    <t>IRC § 175, 180, 182; Reg. § 1.61-4, 1.162-12, 1.471-6</t>
  </si>
  <si>
    <t>§§175, 180, 182</t>
  </si>
  <si>
    <t xml:space="preserve">Deductions From Adjusted Gross Income  </t>
  </si>
  <si>
    <t>Deduction for Employee Social Security and Railroad Retirement Payments</t>
  </si>
  <si>
    <t>Employees contributing to Social Security or Railroad Retirement</t>
  </si>
  <si>
    <t>To give a benefit to these employees</t>
  </si>
  <si>
    <t>M.G.L. c. 62, § 3B(a)(3)</t>
  </si>
  <si>
    <t>§3B(a)(3)</t>
  </si>
  <si>
    <t>St. 1983, c. 233, s. 17</t>
  </si>
  <si>
    <t>Mass. SOI</t>
  </si>
  <si>
    <t>Deduction for Employee Contributions to Public Pension Plans</t>
  </si>
  <si>
    <t>Employees contributing to federal and state contributory pension plans</t>
  </si>
  <si>
    <t>Included in 1.401</t>
  </si>
  <si>
    <t>M.G.L. c. 62, S. 3B(a)(4)</t>
  </si>
  <si>
    <t>§3B(a)(4)</t>
  </si>
  <si>
    <t>St. 1983, c. 233, s. 18; St. 1993, c. 495, s. 21; St. 1998, c. 485, s. 5</t>
  </si>
  <si>
    <t>Additional Exemption for the Elderly</t>
  </si>
  <si>
    <t>Taxpayers age 65 or over</t>
  </si>
  <si>
    <t>To benefit the elderly</t>
  </si>
  <si>
    <t>M.G.L. c. 62, § 3B(b)(1)(C)(2)(C)</t>
  </si>
  <si>
    <t xml:space="preserve">§3B(b)(1)(c) &amp;(2)(c) </t>
  </si>
  <si>
    <t>St. 1979, c. 409, s. 3; St. 1986, c. 488, s. 31</t>
  </si>
  <si>
    <t xml:space="preserve">Additional Exemption for the Blind  </t>
  </si>
  <si>
    <t>Blind individuals</t>
  </si>
  <si>
    <t>To benefit the blind</t>
  </si>
  <si>
    <t>M.G.L. c. 62, § 3B(b)(1)(B)(2)(B)</t>
  </si>
  <si>
    <t>§3B(b)(1)(b) &amp; (2)(b)</t>
  </si>
  <si>
    <t>St. 1979, c. 409, s. 3; St. 1982, c. 377, s. 1; St. 1986, c. 488, s. 31</t>
  </si>
  <si>
    <t>Dependents Exemption where the Child Earns Income</t>
  </si>
  <si>
    <t>Taxpayers with dependent children earning income</t>
  </si>
  <si>
    <t>To benefit these taxpayers</t>
  </si>
  <si>
    <t>I.R.C. / M.G.L.</t>
  </si>
  <si>
    <t xml:space="preserve">IRC § 151; M.G.L. c. 62 § 3B(b)(3) </t>
  </si>
  <si>
    <t xml:space="preserve">§151(c) </t>
  </si>
  <si>
    <t>§3B(b)(3)</t>
  </si>
  <si>
    <t>St. 1986, c. 488, s. 31</t>
  </si>
  <si>
    <t xml:space="preserve">Deduction for Dependent Under 12 </t>
  </si>
  <si>
    <t>Certain taxpayers with children under the age of 12</t>
  </si>
  <si>
    <t>To benefit taxpayers with children under age 12 who do not qualify for the deduction for employment-related child care expenses</t>
  </si>
  <si>
    <t>M.G.L. c. 62, § 3B(a)(8)</t>
  </si>
  <si>
    <t>§3B(a)(8)</t>
  </si>
  <si>
    <t>St. 1975, c. 684, s. 40</t>
  </si>
  <si>
    <t>St. 1977, c. 599, s. 7; St. 1986, c. 488, s. 30; St. 1994, c. 195, s. 2; St. 1997, c. 43, s. 62; St. 199, c. 127, s. 69</t>
  </si>
  <si>
    <t>Personal Exemption for Students Aged 19 or Over</t>
  </si>
  <si>
    <t>Parents with children age 19 or over who are full-time students</t>
  </si>
  <si>
    <t>To benefit taxpayers with children age 19 or older who are seeking higher education</t>
  </si>
  <si>
    <t>IRC § 151©; M.G.L. c. 62 § 3B(b)(3)</t>
  </si>
  <si>
    <t>Dept. of Education</t>
  </si>
  <si>
    <t>Deduction for Adoption Fees</t>
  </si>
  <si>
    <t>Taxpayers adopting children</t>
  </si>
  <si>
    <t>To encourage adoption</t>
  </si>
  <si>
    <t>M.G.L. c. 62, § 3B(b)(5)</t>
  </si>
  <si>
    <t>§3B(b)(5)</t>
  </si>
  <si>
    <t>Deduction for Business-Related Childcare Expenses</t>
  </si>
  <si>
    <t>Taxpayers with business-related child care expenses</t>
  </si>
  <si>
    <t>IRC § 21; M.G.L. c. 62, § 3B(a)(7)</t>
  </si>
  <si>
    <t>§21</t>
  </si>
  <si>
    <t>§3B(a)(7)</t>
  </si>
  <si>
    <t>St. 1974, c. 848, s. 1</t>
  </si>
  <si>
    <t>St. 1977, c. 599, s. 6; St. 1983, c. 233, s. 19; St. 1986, c. 488, s. 29; St. 1999, c. 127, s. 68; St. 200, c. 313, s. 49A</t>
  </si>
  <si>
    <t>Exemption of Medical Expenses</t>
  </si>
  <si>
    <t>Taxpayers with high medical or dental expenses in relationship to federal adjusted gross income</t>
  </si>
  <si>
    <t>IRC § 213; M.G.L. c. 62, § 3B(b)(4)</t>
  </si>
  <si>
    <t>§213</t>
  </si>
  <si>
    <t>§3B(b)(4)</t>
  </si>
  <si>
    <t xml:space="preserve">Rent Deduction </t>
  </si>
  <si>
    <t>Renters</t>
  </si>
  <si>
    <t>To benefit these taxpayers who are not entitled to take a federal home mortgage interest deduction</t>
  </si>
  <si>
    <t>M.G.L. c. 62, § 3B(a)(9)</t>
  </si>
  <si>
    <t>§3B(a)(9)</t>
  </si>
  <si>
    <t>St. 1980, c. 580, s. 12</t>
  </si>
  <si>
    <t>St. 1981, c. 782, s. 13; St. 1985, c. 593, s. 5; St. 1994, c. 195, s. 3; St. 1999, c. 127, s. 70</t>
  </si>
  <si>
    <t>Nontaxation of Charitable Purpose Income of Trustees, Executors or Administrators</t>
  </si>
  <si>
    <t>Recipients such as charitable organizations of monies in trusts or estates set aside for public charitable purposes</t>
  </si>
  <si>
    <t>To benefit these recipients and their public charitable purposes</t>
  </si>
  <si>
    <t>M.G.L. c. 62, § 3A(a)(2) B(a)(2)</t>
  </si>
  <si>
    <t>§3A(a)(2) &amp; §3(B)(a)(2)</t>
  </si>
  <si>
    <t>Exemption of Interest on Savings in Massachusetts Banks</t>
  </si>
  <si>
    <t>Taxpayers with deposits in Massachusetts banks</t>
  </si>
  <si>
    <t>To encourage savings and deposits in Massachusetts banks</t>
  </si>
  <si>
    <t>M.G.L. c. 62, § 3B(a)(6)</t>
  </si>
  <si>
    <t>§3B(a)(6)</t>
  </si>
  <si>
    <t>St. 1994, c. 60, s. 79</t>
  </si>
  <si>
    <t>Tuition Tax Deduction</t>
  </si>
  <si>
    <t>Taxpayers paying college tuition on their own behalf or that of a dependent</t>
  </si>
  <si>
    <t>To encourage higher education</t>
  </si>
  <si>
    <t>M.G.L. c. 62, § 3B(a)(11),(12)</t>
  </si>
  <si>
    <t>§3B(a)(11), (12)</t>
  </si>
  <si>
    <t>St. 1996, c. 151, s. 204</t>
  </si>
  <si>
    <t>St. 1999, c. 127, s. 72; St. 2005, c. 163, s. 4</t>
  </si>
  <si>
    <t>Charitable Contributions Tax Deduction</t>
  </si>
  <si>
    <t>Taxpayers making charitable contributions and charitable organizations</t>
  </si>
  <si>
    <t>To support charitable organizations</t>
  </si>
  <si>
    <t xml:space="preserve">M.G.L. c. 62 § 6I </t>
  </si>
  <si>
    <t>MGL. §61</t>
  </si>
  <si>
    <t>Suspended in 2002</t>
  </si>
  <si>
    <t>Suspended</t>
  </si>
  <si>
    <t>Deduction for Costs Involved in Unlawful Discrimination Suits</t>
  </si>
  <si>
    <t>Taxpayers bringing suits for unlawful discrimination</t>
  </si>
  <si>
    <t>To support these taxpayers</t>
  </si>
  <si>
    <t>IRC § 62(a)(19) 62(e)</t>
  </si>
  <si>
    <t>§§62(a)(19), 62(e)</t>
  </si>
  <si>
    <t>Business Exp of National Guard and Reserve Members</t>
  </si>
  <si>
    <t>Certain National Guard and Reserve Members</t>
  </si>
  <si>
    <t>IRC § 62(a)(2)(E) 162(p)</t>
  </si>
  <si>
    <t>§§62(a)(2)(E), 162(p)</t>
  </si>
  <si>
    <t>Archer Medical Savings Accounts (deduction)</t>
  </si>
  <si>
    <t>Taxpayers with Medical Savings Accounts</t>
  </si>
  <si>
    <t>To support saving for health care</t>
  </si>
  <si>
    <t>Clean-Fuel Vehicles and Certain Refueling Prop.</t>
  </si>
  <si>
    <t>Taxpayers purchasing clean fuel vehicles</t>
  </si>
  <si>
    <t>To benefit the environment</t>
  </si>
  <si>
    <t>IRC § 62(a)(14) 179A</t>
  </si>
  <si>
    <t>§§62(a)(14), 179A</t>
  </si>
  <si>
    <t>Health Savings Accounts (deduction)</t>
  </si>
  <si>
    <t>IRC § 62(a)(19), 223</t>
  </si>
  <si>
    <t>§§62(a)(19), 223</t>
  </si>
  <si>
    <t>Commuter Deduction (NEW)</t>
  </si>
  <si>
    <t>Certain taxpayers who commute</t>
  </si>
  <si>
    <t>To encourage use of public transportation and FastLane accounts</t>
  </si>
  <si>
    <t xml:space="preserve"> M.G.L. Chapter 62, § 3 (B) (a) (15)</t>
  </si>
  <si>
    <t>§3B(a)(15)</t>
  </si>
  <si>
    <t>St. 2006, c. 139, s. 42</t>
  </si>
  <si>
    <t>Self-Employed Health Insurance Deduction</t>
  </si>
  <si>
    <t>Self-employed taxpayers with health insurance</t>
  </si>
  <si>
    <t>To encourage self-employed persons to have health insurance</t>
  </si>
  <si>
    <t>IRC § 162(I)</t>
  </si>
  <si>
    <t>§162(l)</t>
  </si>
  <si>
    <t>Student Loan Interest Deduction</t>
  </si>
  <si>
    <t>Taxpayers paying interest on higher education loans</t>
  </si>
  <si>
    <t>M.G.L. c. 62, § 2(d)(1); I.R.C. § 62(a)(17), ss 221</t>
  </si>
  <si>
    <t>§§62(a)(17), 221</t>
  </si>
  <si>
    <t>§2(d)(1)</t>
  </si>
  <si>
    <t>Expenses of Human Organ Transplant</t>
  </si>
  <si>
    <t>Estimate (new)</t>
  </si>
  <si>
    <t xml:space="preserve">Prepaid Tuition or College Savings Plan Deduction </t>
  </si>
  <si>
    <t>Families with college students</t>
  </si>
  <si>
    <t>Promote saving for college</t>
  </si>
  <si>
    <t>Gambling Loss Deduction</t>
  </si>
  <si>
    <t>Taxpayers who gamble at licensed gaming establishments</t>
  </si>
  <si>
    <t xml:space="preserve">Allow filers to use casino losses to off-set winnings </t>
  </si>
  <si>
    <t>71  Arts, Entertainment, and Recreation</t>
  </si>
  <si>
    <t>Preferential Rate of Taxation</t>
  </si>
  <si>
    <t>Small Business Stock, Capital Gains Tax Rate</t>
  </si>
  <si>
    <t>PREFERENTIAL RATE OF TAXATION</t>
  </si>
  <si>
    <t>Investors with capital gains</t>
  </si>
  <si>
    <t>Promote investment in small businesses</t>
  </si>
  <si>
    <t xml:space="preserve">Credits Against Tax  </t>
  </si>
  <si>
    <t>Renewable Energy Source Credit</t>
  </si>
  <si>
    <t>Homeowners installing renewable energy systems</t>
  </si>
  <si>
    <t>To encourage installation and use of renewable energy sources in residential property</t>
  </si>
  <si>
    <t>M.G.L. c. 62, § 6(d)</t>
  </si>
  <si>
    <t>§6(d)</t>
  </si>
  <si>
    <t>St. 1979, c. 796, s. 9</t>
  </si>
  <si>
    <t>St. 1983, c. 518, s. 2; St. 1987, c. 677, s. 1</t>
  </si>
  <si>
    <t>No overall cap. Individual claimants limited to 15% of expenditures or $1000 whichever is less</t>
  </si>
  <si>
    <t xml:space="preserve">Credit for Removal of Lead Paint </t>
  </si>
  <si>
    <t>Publish health; Landlords de-leading apartments</t>
  </si>
  <si>
    <t>To encourage lead paint removal</t>
  </si>
  <si>
    <t>M.G.L. c. 62, § 6(e)</t>
  </si>
  <si>
    <t>§6(e)</t>
  </si>
  <si>
    <t>St. 1987, c. 773, s. 4</t>
  </si>
  <si>
    <t>St. 1993, c. 482, s. 2; St. 1998, c. 161, s. 291</t>
  </si>
  <si>
    <t>No overall cap.  Individual claimants limited to cost of removal or $1,500 whichever is less.  If claimant is mandated to remove paint, then credit is one-half the cost of removal or $500, whichever is less</t>
  </si>
  <si>
    <t>EDIP/Economic Development Incentive Program Credit</t>
  </si>
  <si>
    <t>Investors in Economic Opportunity areas</t>
  </si>
  <si>
    <t>Promote economic development; retain and keep jobs in Massachusetts</t>
  </si>
  <si>
    <t>M.G.L. c. 62, § 6(g)</t>
  </si>
  <si>
    <t>§6(g)</t>
  </si>
  <si>
    <t>St. 1993, 19, s. 46</t>
  </si>
  <si>
    <t>Economic Assistance Coordinating Council</t>
  </si>
  <si>
    <t>Mass. Office of Business Development</t>
  </si>
  <si>
    <t>Municipalities</t>
  </si>
  <si>
    <t>Credit for Employing Former Full-Employment Program Participants</t>
  </si>
  <si>
    <t>Employers</t>
  </si>
  <si>
    <t>Promote individual responsibility and self-reliance</t>
  </si>
  <si>
    <t>St. 1995, c. 5, § 110(m)</t>
  </si>
  <si>
    <t>St. 1995, c. 5 §110(m)</t>
  </si>
  <si>
    <t>Mass. Department of Transitional Assistance</t>
  </si>
  <si>
    <t>No overall, limit $1,200 per employee</t>
  </si>
  <si>
    <t>Earned Income Credit</t>
  </si>
  <si>
    <t>Low income, principally parents</t>
  </si>
  <si>
    <t>Support low-income individuals and working families</t>
  </si>
  <si>
    <t>M.G.L. c. 62, § 6(h)</t>
  </si>
  <si>
    <t>§6(h)</t>
  </si>
  <si>
    <t>St. 1997, c. 43, s. 63</t>
  </si>
  <si>
    <t>St. 1999, c. 127, s. 79</t>
  </si>
  <si>
    <t>Septic System Repair Credit</t>
  </si>
  <si>
    <t>Non-urban taxpayers with failing septic systems</t>
  </si>
  <si>
    <t>To help offset the cost of replacement, repair or upgrade of a septic system as required under Title 5</t>
  </si>
  <si>
    <t>M.G.L. c. 62, § 6(i)</t>
  </si>
  <si>
    <t>§6(i)</t>
  </si>
  <si>
    <t>St. 1998, c. 175, s. 18</t>
  </si>
  <si>
    <t>No overall cap.  Limit $1,500 per claimant per year and $6,000 total.</t>
  </si>
  <si>
    <t>Low Income Housing Tax Credit</t>
  </si>
  <si>
    <t>Developers of residential real estate (only a small percentage claimed via personal income tax)</t>
  </si>
  <si>
    <t>Increasing the Commonwealth's stock of affordable housing units</t>
  </si>
  <si>
    <t>M.G.L. c. 62, § 6I a</t>
  </si>
  <si>
    <t>§6I(a)</t>
  </si>
  <si>
    <t>St. 1999, c. 127, s. 82</t>
  </si>
  <si>
    <t>St.2004, c. 290, §§ 5 to 8, eff. Aug. 10, 2004; St.2004, c. 352, § 27, eff. Sept. 17, 2004; St.2008, c. 119, § 4, eff. May 29, 2008; St.2009, c. 159, § 2, eff. Nov. 23, 2009; St.2010, c. 240, §§ 116, 117, eff. Aug. 1, 2010.</t>
  </si>
  <si>
    <t>Department of Housing and Community Development</t>
  </si>
  <si>
    <t>Currently $50 million per year. Temporarily increased to $100 million per year for tax years 2013 and 2014</t>
  </si>
  <si>
    <t>Credits authorized by Department of Housing and Community Development (DHCD);  The count is based on historically claimed figures  in tax returns; however, because it is a transferable credit, count may be different from original claimants.</t>
  </si>
  <si>
    <t>Brownfields Credit</t>
  </si>
  <si>
    <t>Developers cleaning sites (only a small percentage claimed via personal income tax)</t>
  </si>
  <si>
    <t>To facilitate the clean-up of contaminated sites</t>
  </si>
  <si>
    <t>M.G.L. c. 62, §6 (j)</t>
  </si>
  <si>
    <t>§6J</t>
  </si>
  <si>
    <t>St.2003, c. 141, § 22</t>
  </si>
  <si>
    <t>St.2004, c. 65, §§ 5 to 9, eff. Jan. 1, 2005; St.2004, c. 462, § 2, eff. Jan. 1, 2005; St.2006, c. 123, § 51, eff. June 24, 2006; St.2010, c. 131, § 35</t>
  </si>
  <si>
    <t>Department  of Environmental Protection</t>
  </si>
  <si>
    <t>Because this credit is transferable, "count" figure made up of both original claimants and transferees.  For original applicants, we expect 70 to 80; see September 2011 report</t>
  </si>
  <si>
    <t>Refundable Credit Against Property Tax for Seniors ("Circuit Breaker")</t>
  </si>
  <si>
    <t>Relatively low income aged 65 or older</t>
  </si>
  <si>
    <t>To assist seniors who are of low to middle income  families that own or rent their housing</t>
  </si>
  <si>
    <t>M.G.L. c. 62, § 6 (k); Ch. 136 Acts of 2005</t>
  </si>
  <si>
    <t>§6(k)</t>
  </si>
  <si>
    <t>St. 1999, c. 127, s. 80</t>
  </si>
  <si>
    <t>No overall cap.  Limit to individual claimant set annually</t>
  </si>
  <si>
    <t>Historic Buildings Rehabilitation Credit</t>
  </si>
  <si>
    <t>Owners / developers of historic buildings (only a small percentage claimed via personal income tax)</t>
  </si>
  <si>
    <t>To rehabilitate historic properties that are income producing and some of which increase the stock of affordable housing units</t>
  </si>
  <si>
    <t>M.G.L. c. 62, § 6 J, Chapter 464 Acts of 2004, St. 2006, c. 123, § 51, 65</t>
  </si>
  <si>
    <t>Mass. Historical Commission</t>
  </si>
  <si>
    <t>Because this credit is transferable, "count" figure made up of both original claimants and transferees.   The count here is based on historically claimed figures in tax returns and may be different from original claimants.</t>
  </si>
  <si>
    <t>Film Credit, Payroll and Production</t>
  </si>
  <si>
    <t>Film makers, primarily out of state (only a small percentage claimed via personal income tax)</t>
  </si>
  <si>
    <t>To increase economic activity and job creation related to the production of films</t>
  </si>
  <si>
    <t>St. 2007, c. 63; M.G.L. c. 63</t>
  </si>
  <si>
    <t>§6(l)</t>
  </si>
  <si>
    <t>St. 2005, c. 158</t>
  </si>
  <si>
    <t xml:space="preserve">St. 2007, c. 63, s. 1; </t>
  </si>
  <si>
    <t>Because this credit is transferable, count of claimants may be different from original claimants.  For this credit, we expect 80 to 90 applicants (see Film Credit report).</t>
  </si>
  <si>
    <t>Medical Device User Fee Credit</t>
  </si>
  <si>
    <t>Manufacturers of medical devices</t>
  </si>
  <si>
    <t>To encourage medical device companies to develop or manufacture in Mass. new technologies intended for the use in Mass. and in diagnosis of diseases or in cure of diseases</t>
  </si>
  <si>
    <t>M.G.L. c. 62, § 6 1/2, Ch. 145 Acts of 2006</t>
  </si>
  <si>
    <t>§6 1/2</t>
  </si>
  <si>
    <t>St. 2006, c. 145</t>
  </si>
  <si>
    <t>Data from Audit was used to estimate the count</t>
  </si>
  <si>
    <t>Dairy Farmer Tax Credit</t>
  </si>
  <si>
    <t>Dairy farmers</t>
  </si>
  <si>
    <t>To offset the cyclical downturns in milk prices paid to dairy farmers</t>
  </si>
  <si>
    <t>M.G.L. c. 62, § 6 (o), Ch. 310 Acts of 2008 § 3</t>
  </si>
  <si>
    <t>§6(o)</t>
  </si>
  <si>
    <t>St. 2008, c. 310, s. 3</t>
  </si>
  <si>
    <t>Department of Agricultural Resources</t>
  </si>
  <si>
    <t xml:space="preserve">Credit 100% refundable.  </t>
  </si>
  <si>
    <t>Conservation Land Tax Credit</t>
  </si>
  <si>
    <t>Land owners</t>
  </si>
  <si>
    <t>To encourage the donation of conservation land in perpetuity for the use of all citizens of the Commonwealth</t>
  </si>
  <si>
    <t>M.G.L. c. 62, § 6 (p), Ch. 509 Acts of 2008 § 1-4</t>
  </si>
  <si>
    <t>Secretary of the Office of Energy &amp; Environment Affairs</t>
  </si>
  <si>
    <t>Employer Wellness Program Tax Credit</t>
  </si>
  <si>
    <t>Businesses setting up wellness programs</t>
  </si>
  <si>
    <t>Promote Wellness programs</t>
  </si>
  <si>
    <t>Community Investment Tax Credit</t>
  </si>
  <si>
    <t xml:space="preserve">community development corporations </t>
  </si>
  <si>
    <t>Provide economic opportunities in low and moderate income areas</t>
  </si>
  <si>
    <t>Farming and Fisheries Tax Credit</t>
  </si>
  <si>
    <t>taxpayers who are primarily engaged in agriculture, farming or commercial fishing</t>
  </si>
  <si>
    <t>Support capital investment in local food production</t>
  </si>
  <si>
    <t>Certified Housing Development Tax Credit</t>
  </si>
  <si>
    <t>housing developers</t>
  </si>
  <si>
    <t>Promote housing construction</t>
  </si>
  <si>
    <t>Veteran's Hire Tax Credit</t>
  </si>
  <si>
    <t>businesses with fewer than 100 employees</t>
  </si>
  <si>
    <t>Support veterans</t>
  </si>
  <si>
    <t xml:space="preserve">Apprentice Tax Credit   </t>
  </si>
  <si>
    <t>employers who offer apprenticeships</t>
  </si>
  <si>
    <t>Promote employment and training</t>
  </si>
  <si>
    <t>Corporate Excise (Corporate and, if applicable, include Financial Inst, and Public Utility, and Insurance)</t>
  </si>
  <si>
    <t xml:space="preserve">Exclusions From Gross Income </t>
  </si>
  <si>
    <t xml:space="preserve">Small Business Corporations </t>
  </si>
  <si>
    <t xml:space="preserve">Corporate and Business Excise </t>
  </si>
  <si>
    <t>S corporations and their shareholders</t>
  </si>
  <si>
    <t>To benefit small business corporations</t>
  </si>
  <si>
    <t>Numerous industries</t>
  </si>
  <si>
    <t>IRC, §§ 1361-1363; M.G.L. c. 62, § 17A; M.G.L. c. 63, §§ 23, 32D.</t>
  </si>
  <si>
    <t>§§1361-1363</t>
  </si>
  <si>
    <t>Shareholders of S-corps can itemize their deduction in their individual income taxes</t>
  </si>
  <si>
    <t>Mass. Corporate Tax return data</t>
  </si>
  <si>
    <t>Massachusetts corporations holding or having applied for such patents</t>
  </si>
  <si>
    <t>22 Utilities / Numerous industries</t>
  </si>
  <si>
    <t>M.G.L. c. 63, § 30.3</t>
  </si>
  <si>
    <t>30(5)(a)</t>
  </si>
  <si>
    <t xml:space="preserve">Deferral of Tax on Certain Shipping Companies  </t>
  </si>
  <si>
    <t>Eligible shipping Companies (Operators of U.S.-flag ships)</t>
  </si>
  <si>
    <t>To encourage construction, modernization and repair</t>
  </si>
  <si>
    <t>48-49 Transportation and Warehousing</t>
  </si>
  <si>
    <t xml:space="preserve">IRC, §§ 1177, 7518(c), (g)(5) </t>
  </si>
  <si>
    <t>§1177, §7518(c), (g)(5)</t>
  </si>
  <si>
    <t>Data is currently unavailable, although this expenditure is estimated as a stepdown from federal data.</t>
  </si>
  <si>
    <t>Charitable Contributions and Gifts Deduction</t>
  </si>
  <si>
    <t>Corporations making charitable contributions</t>
  </si>
  <si>
    <t>To encourage charitable contributions</t>
  </si>
  <si>
    <t xml:space="preserve">IRC, § 170 (b)(2)(A), (d)(2)(A) 
</t>
  </si>
  <si>
    <t>§170(b)(2)(A), (d)(2)(A)</t>
  </si>
  <si>
    <t>Net Operating Loss (NOL) Carryover</t>
  </si>
  <si>
    <t>Business corporations with net operating losses</t>
  </si>
  <si>
    <t>To allow a departure from strict annual accounting for corporations with fluctuating years of profit and loss</t>
  </si>
  <si>
    <t xml:space="preserve">IRC, § 172; M.G.L. c. 63, § 30.5; TIR 10- 15. </t>
  </si>
  <si>
    <t>§172</t>
  </si>
  <si>
    <t xml:space="preserve">Excess Natural Resource Depletion Allowance </t>
  </si>
  <si>
    <t>Corporations in extractive industries</t>
  </si>
  <si>
    <t>To attract corporations to extractive industries</t>
  </si>
  <si>
    <t>21 Mining, Quarrying, Oil &amp; Gas Extraction</t>
  </si>
  <si>
    <t>IRC, §§ 613, 613A; M.G.L. c. 63, § 30.3.</t>
  </si>
  <si>
    <t>§§613, 613A</t>
  </si>
  <si>
    <t>Deduction for Certain Dividends of Cooperatives</t>
  </si>
  <si>
    <t>Cooperatives</t>
  </si>
  <si>
    <t>To benefit cooperatives and their patrons</t>
  </si>
  <si>
    <t xml:space="preserve">IRC, §§ 1381-1388 </t>
  </si>
  <si>
    <t>§§1381-1388</t>
  </si>
  <si>
    <t>Economic Opportunity Areas; Tax Deduction for Renovation of Abandoned Buildings</t>
  </si>
  <si>
    <t>Corporations renovating eligible buildings in Economic Opportunity Areas</t>
  </si>
  <si>
    <t>To encourage renovation in Economic Opportunity Areas</t>
  </si>
  <si>
    <t>23 Construction/53 Real Estate and Rental and Leasing</t>
  </si>
  <si>
    <t xml:space="preserve">IRC, §§ 613, 613A  </t>
  </si>
  <si>
    <t>c. 63, § 38O</t>
  </si>
  <si>
    <t>St.1993, c. 19, § 18, was approved Mar. 9, 1993, 
and by § 50 made effective upon passage.</t>
  </si>
  <si>
    <t>Modified Accelerated Cost Recovery System on Rental Housing</t>
  </si>
  <si>
    <t>Corporate builders and investors in rental housing</t>
  </si>
  <si>
    <t>53 Real Estate and Rental and Leasing</t>
  </si>
  <si>
    <t xml:space="preserve">IRC § 168 </t>
  </si>
  <si>
    <t>Expenditures to Remove Architectural and Transportation Barriers to the Handicapped and Elderly</t>
  </si>
  <si>
    <t>The handicapped and elderly and corporations that remove these barriers</t>
  </si>
  <si>
    <t>To make business properties accessible to the handicapped and elderly</t>
  </si>
  <si>
    <t xml:space="preserve">IRC, § 190 </t>
  </si>
  <si>
    <t>§190</t>
  </si>
  <si>
    <t>Election to Deduct and Amortize Business Start-Up Costs</t>
  </si>
  <si>
    <t>Corporations starting a business</t>
  </si>
  <si>
    <t>IRC, § 195</t>
  </si>
  <si>
    <t>The number of corporations in any of their first five years of existence in Massachusetts was counted and estimated.</t>
  </si>
  <si>
    <t>Modified Accelerated Cost Recovery System for Equipment</t>
  </si>
  <si>
    <t>Corporations depreciating tangible personal property</t>
  </si>
  <si>
    <t>To accelerate a deduction</t>
  </si>
  <si>
    <t>IRC, § 168</t>
  </si>
  <si>
    <t>Deduction for Excess First-Year Depreciation</t>
  </si>
  <si>
    <t>Corporations electing to expense depreciable business assets</t>
  </si>
  <si>
    <t>IRC, § 179</t>
  </si>
  <si>
    <t>Modified Accelerated Depreciation on Buildings (other than Rental Housing)</t>
  </si>
  <si>
    <t>Corporations depreciating buildings other than rental housing</t>
  </si>
  <si>
    <t>Corporations incurring research and experimental expenditures</t>
  </si>
  <si>
    <t>To encourage research and development by allowing an accelerated deduction</t>
  </si>
  <si>
    <t>IRC, s. 174</t>
  </si>
  <si>
    <t>Corporations investing in or engaged in extractive industries</t>
  </si>
  <si>
    <t>To encourage mining or drilling of natural resources by allowing an accelerated deduction</t>
  </si>
  <si>
    <t>IRC, §§ 193, 263(c), 616, 617; M.G.L. c. 63, § 30.3.</t>
  </si>
  <si>
    <t>§§193, 263(c), 616, 617</t>
  </si>
  <si>
    <t>Corporations with certified pollution control facilities</t>
  </si>
  <si>
    <t>promote a clean environment by allowing an accelerated deduction</t>
  </si>
  <si>
    <t xml:space="preserve">IRC, § 169 </t>
  </si>
  <si>
    <t>Expensing of Certain Expenditures for Alternative Energy Sources</t>
  </si>
  <si>
    <t>Corporations investing in solar or wind systems to use in their business</t>
  </si>
  <si>
    <t>To encourage investment in alternative energy by allowing an accelerated deduction</t>
  </si>
  <si>
    <t xml:space="preserve">M.G.L. c. 63, § 38H </t>
  </si>
  <si>
    <t>§ 38H</t>
  </si>
  <si>
    <t xml:space="preserve">Added by St.1976, c. 487, § 1. </t>
  </si>
  <si>
    <t>Amended by St.1989, c. 341, § 52; St.2008, c. 173, §§ 72, 73, eff. July 3, 2008.</t>
  </si>
  <si>
    <t xml:space="preserve">Seven-Year Amortization for Reforestation  </t>
  </si>
  <si>
    <t>Corporations investing in or engaged in the forestry business</t>
  </si>
  <si>
    <t>encourage reforestation by allowing an accelerated deduction</t>
  </si>
  <si>
    <t>11 Agriculture, Forestry, Fishing, Hunting</t>
  </si>
  <si>
    <t>IRC, § 194</t>
  </si>
  <si>
    <t>Adjustments To Apportionment Formula</t>
  </si>
  <si>
    <t>Unequal Weighting of Sales, Payroll, and Property in Apportionment Formula</t>
  </si>
  <si>
    <t>Most corporations that apportion income</t>
  </si>
  <si>
    <t>To lower Massachusetts corporate taxes</t>
  </si>
  <si>
    <t xml:space="preserve">Commerce and Housing </t>
  </si>
  <si>
    <t xml:space="preserve">M.G.L. c. 63, § 38 (c), (k), (l), (m) </t>
  </si>
  <si>
    <t>§ 38(c) ; § 38(k) ;38(l);38(m)</t>
  </si>
  <si>
    <t>St.2008, c. 173, § 66, an emergency act, repealing this section, was approved July 3, 2008, effective July 3, 2008, and by § 101 made applicable to tax years beginning on or after Jan. 1, 2009.   ;     St.1985, c. 188, § 10A, repealing this section, was a</t>
  </si>
  <si>
    <t>Exclusions From Property Component</t>
  </si>
  <si>
    <t>Nontaxation of Certain Energy Property</t>
  </si>
  <si>
    <t>Corporations investing in alternative energy to use in their businesses</t>
  </si>
  <si>
    <t>To encourage investment in alternative energy</t>
  </si>
  <si>
    <t>M.G.L. c. 63, § 38H(f) </t>
  </si>
  <si>
    <t>§ 38H(f)</t>
  </si>
  <si>
    <t>St.1976, c. 487, § 1</t>
  </si>
  <si>
    <t>St.2008, c. 173, § 72</t>
  </si>
  <si>
    <t>Exemption for Property Subject to Local Taxation</t>
  </si>
  <si>
    <t>Corporations whose tangible property is subject to local taxation</t>
  </si>
  <si>
    <t>To lessen the tax burden on tangible property</t>
  </si>
  <si>
    <t xml:space="preserve">M.G.L. c. 63, § 30(7) </t>
  </si>
  <si>
    <t xml:space="preserve">§ 30(7) </t>
  </si>
  <si>
    <t>St. 1962, c. 756, §2</t>
  </si>
  <si>
    <t>St.1966, c. 698, §47; St.1969, c. 539, § 1; St.1970, c. 634, § 1; St.1982, c. 658, § 2; St.2008, c. 173, §40; St.2011, c. 9, §56</t>
  </si>
  <si>
    <t>Investment Tax Credit</t>
  </si>
  <si>
    <t>Manufacturing corporations and corporations engaged primarily in research and development, agriculture or commercial fishing are allowed a credit of 3% of the cost of depreciable real and tangible property.</t>
  </si>
  <si>
    <t>To foster research and development activity in the Commonwealth as well as agriculture and commercial fishing</t>
  </si>
  <si>
    <t>31-33 Manufacturing</t>
  </si>
  <si>
    <t>M.G.L. c. 63, § 31A (i), (j)</t>
  </si>
  <si>
    <t>§ 31A</t>
  </si>
  <si>
    <t>St.1970, c. 634, § 2</t>
  </si>
  <si>
    <t>St.1973, c. 752, § 3; St.1977, c. 919, § 1; St.1982, c. 658, § 3; St.1988, c. 202, §§ 12, 13; St.1993, c. 19, § 17; St.1994, c. 60, §§ 83 to 85; St.1996, c. 151, § 207; St.1999, c. 127, § 88; St.2003, c. 26, §§ 205, 206, eff. July 1, 2003; St.2003, c. 141</t>
  </si>
  <si>
    <t>Vanpool Credit</t>
  </si>
  <si>
    <t xml:space="preserve">Business corporations are allowed a credit of 30% of the cost incurred during the taxable year for the purchase or lease of company shuttle vans used in the Commonwealth as part of an employer-sponsored ridesharing program. </t>
  </si>
  <si>
    <t>To support environmentalism and reduce urban traffic</t>
  </si>
  <si>
    <t>Numerous industries / 48-49 Transportation and Warehousing</t>
  </si>
  <si>
    <t>M.G.L. c. 63, §§ 31E</t>
  </si>
  <si>
    <t>§§ 31D, 31E, 31F</t>
  </si>
  <si>
    <t>St.1987, c. 736</t>
  </si>
  <si>
    <t>St.1988, c. 199, § 12; St.2008, c. 173, § 45</t>
  </si>
  <si>
    <t>Research Credit</t>
  </si>
  <si>
    <t>Corporations which made basic research payments and/or incurred qualified research expenses conducted in Massachusetts</t>
  </si>
  <si>
    <t>To reimburse corporations for "qualified research expenses"</t>
  </si>
  <si>
    <t xml:space="preserve">M.G.L. c. 63, § 38M </t>
  </si>
  <si>
    <t>§ 38M</t>
  </si>
  <si>
    <t>St.1991, c. 138, § 130</t>
  </si>
  <si>
    <t>St.1991, c. 176, § 6; St.1995, c. 280, § 3; ; St.2008, c. 130, § 28; St.2008, c. 173, §§ 76 to 78</t>
  </si>
  <si>
    <t>No, except for tax years beginning on or after 1/1/09 for life science companies.  In which case it is 90% refundable.</t>
  </si>
  <si>
    <t>Economic Development Incentive Program Credit</t>
  </si>
  <si>
    <t>Businesses investing in qualified property in an Economic Opportunity Area.</t>
  </si>
  <si>
    <t>M.G.L. c. 63, s. 38N</t>
  </si>
  <si>
    <t>c. 62 § 6(g); c. 63 § 38N</t>
  </si>
  <si>
    <t>St.1993, c. 19, § 18</t>
  </si>
  <si>
    <t>MGL c. 63, s. 6 repealed by 1934, 323, s. 1; St.2004, c. 262, § 45; St.2006, c. 123, § 62; St.2009, c. 166, §§ 23, 24; St.2010, c. 240, § 126</t>
  </si>
  <si>
    <t>St. 1995, c. 5, § 110(m); 830 CMR 118.1</t>
  </si>
  <si>
    <t>Credit for Harbor Maintenance Taxes Paid</t>
  </si>
  <si>
    <t>Corporations of which taxes paid are attributable to the shipment of break-bulk or containerized cargo by sea and ocean-going vessels through a Massachusetts harbor facility.</t>
  </si>
  <si>
    <t>To support the use and maintenance of Massachusetts ports and harbors</t>
  </si>
  <si>
    <t>92. Public Administration</t>
  </si>
  <si>
    <t xml:space="preserve">M.G.L. c. 63, § 38P </t>
  </si>
  <si>
    <t>§ 38P</t>
  </si>
  <si>
    <t>St.1996, c. 339, § 1</t>
  </si>
  <si>
    <t>Corporations which expended to rehabilitate contaminated property owned or leased for business purposes and located within an economically distressed area.</t>
  </si>
  <si>
    <t>Numerous industries / 81 Other services</t>
  </si>
  <si>
    <t xml:space="preserve">M.G.L. c. 63, § 38Q. </t>
  </si>
  <si>
    <t>c. 63, § 38Q</t>
  </si>
  <si>
    <t>St.1998, c. 206, § 35</t>
  </si>
  <si>
    <t>St.2000, c. 159, §§ 124, 125; St.2003, c. 141, § 28; St.2006, c. 123, §§ 63, 64; St.2008, c. 173, §§ 79, 80; St.2010, c. 240, §§ 127, 128</t>
  </si>
  <si>
    <t>Because this credit is transferable, "count" figure made up of both original claimants and transferees.   The count here is based on historically claimed figures in tax returns and may be different from original applicants.</t>
  </si>
  <si>
    <t>Low Income Housing Credit</t>
  </si>
  <si>
    <t xml:space="preserve">Corporations that claim a U.S. credit for the construction or development of low income housing. </t>
  </si>
  <si>
    <t>23 Construction</t>
  </si>
  <si>
    <t>M.G.L. c. 63, § 31H</t>
  </si>
  <si>
    <t>2.610</t>
  </si>
  <si>
    <t>Historic buildings rehabilitators</t>
  </si>
  <si>
    <t>M.G.L. c. 63, § 38R</t>
  </si>
  <si>
    <t>c. 63, § 38R</t>
  </si>
  <si>
    <t>St.2003, c. 141, § 24</t>
  </si>
  <si>
    <t>St.2004, c. 65, §§ 13 to 18; St.2004, c. 462, § 3; St.2006, c. 123, § 65; St.2010, c. 131, § 48</t>
  </si>
  <si>
    <t>Because this credit is Transferable, "count" figure made up of both original claimants and transferees.   The count here is based on historically claimed figures in tax returns and may be different from original claimants.</t>
  </si>
  <si>
    <t>Film Credit (Payroll and Non-wage production)</t>
  </si>
  <si>
    <t>Motion picture production companies who meet certain qualification requirements</t>
  </si>
  <si>
    <t>51 Information</t>
  </si>
  <si>
    <t xml:space="preserve">M.G.L. c. 63, § 38X; </t>
  </si>
  <si>
    <t>c. 62, §6; c. 63, §38X</t>
  </si>
  <si>
    <t>St. 2007, c. 63; St.2008, c. 173, § 82; St.2009, c. 27, § 46</t>
  </si>
  <si>
    <t xml:space="preserve">Because this credit is transferable, count of claimants may be different from original claimants.  For this credit, we expect 80 to 90 applicants (see Film Credit).  </t>
  </si>
  <si>
    <t>Medical Device-User Fee Credit</t>
  </si>
  <si>
    <t>Medical device companies</t>
  </si>
  <si>
    <t>M.G.L. c. 63, § 31L</t>
  </si>
  <si>
    <t>c. 63, § 31L</t>
  </si>
  <si>
    <t>St. 2006, c. 144, 145</t>
  </si>
  <si>
    <t>2.617</t>
  </si>
  <si>
    <t>Life Sciences Tax Incentive Program (3 different credits)</t>
  </si>
  <si>
    <t>Life science corporations</t>
  </si>
  <si>
    <t xml:space="preserve">To expand employment in the life sciences sector in Mass. and to promote health-related innovations by supporting research, development, manufacturing and commercialization in the life sciences </t>
  </si>
  <si>
    <t>54 Professional, Scientific, and Technical Services</t>
  </si>
  <si>
    <t xml:space="preserve">M.G.L. c. 63, § 31M; 38CC; 38W; 38U </t>
  </si>
  <si>
    <t>c. 62, §6(m), 6(n); c. 63, §§38U, 38W</t>
  </si>
  <si>
    <t>St. 2008, c. 130, §§ 52-54</t>
  </si>
  <si>
    <t>Mass. Life Sciences Center</t>
  </si>
  <si>
    <t>Secretary of Administration and Finance/DOR</t>
  </si>
  <si>
    <t>Yes, $25 million total for all 3 credits, each year for 10 years</t>
  </si>
  <si>
    <t>See specific credit</t>
  </si>
  <si>
    <t xml:space="preserve">Credit 90% refundable.  </t>
  </si>
  <si>
    <t>Life Sciences Investment Tax Credit</t>
  </si>
  <si>
    <t>Yes-90%</t>
  </si>
  <si>
    <t>Life Sciences User Fee Credit</t>
  </si>
  <si>
    <t>Life Sciences Research Credit</t>
  </si>
  <si>
    <t>2.618</t>
  </si>
  <si>
    <t>To offset cyclical downturns in milk prices paid to dairy farmers</t>
  </si>
  <si>
    <t>M.G.L.c. 63, § 38Z</t>
  </si>
  <si>
    <t>c. 63, § 38Z</t>
  </si>
  <si>
    <t>St. 2008, c. 310, § 6</t>
  </si>
  <si>
    <t>St.2009, c. 27, § 47; St.2011, c. 68, § 69</t>
  </si>
  <si>
    <t>In 2010, no corporate claims are seen. Credit 100% refundable.  2009 applicants are more than 250. We think that mostly of them are individual income tax payers.</t>
  </si>
  <si>
    <t>Land owners but rarely seen in the corporate &amp; business tax returns.</t>
  </si>
  <si>
    <t>G.L. c. 63, § 38AA</t>
  </si>
  <si>
    <t>2.620</t>
  </si>
  <si>
    <t>Employer Wellness Program Credit</t>
  </si>
  <si>
    <t>Any business, but rarely seen in the corporate &amp; business tax returns.</t>
  </si>
  <si>
    <t>c. 63, § 38FF</t>
  </si>
  <si>
    <t>Community Investment tax Credit</t>
  </si>
  <si>
    <t xml:space="preserve">Any corporation can provide a gift and claim the credit to benefit community development corporations. </t>
  </si>
  <si>
    <t>92 Public Administration</t>
  </si>
  <si>
    <t>c. 63, § 38EE</t>
  </si>
  <si>
    <t>Housing developers</t>
  </si>
  <si>
    <t>Any business with fewer than 100 employees</t>
  </si>
  <si>
    <t>Apprentice Tax Credit</t>
  </si>
  <si>
    <t>Any employer, who is registered with the division of apprentice standards as an apprenticeship program sponsor.</t>
  </si>
  <si>
    <t>Entity Exempt From Taxation</t>
  </si>
  <si>
    <t>Exemption of Credit Union Income</t>
  </si>
  <si>
    <t>Exempt Entities</t>
  </si>
  <si>
    <t>Chartered credit unions</t>
  </si>
  <si>
    <t>52 Finance</t>
  </si>
  <si>
    <t xml:space="preserve">IRC, § 501(c)(14)(A); M.G.L. c. 63, § 30 </t>
  </si>
  <si>
    <t>§501(c)(14)(A)</t>
  </si>
  <si>
    <t>The number of credit unions listed in the summation of taxable income was used for this count's estimation.</t>
  </si>
  <si>
    <t xml:space="preserve">Tax-Exempt Organizations  </t>
  </si>
  <si>
    <t>81 Other services</t>
  </si>
  <si>
    <t>IRC, § 501; M.G.L. c. 63, § 30. </t>
  </si>
  <si>
    <t>§501</t>
  </si>
  <si>
    <t>Exemption for Regulated Investment Companies</t>
  </si>
  <si>
    <t>M.G.L. c. 63, § 68C(8).</t>
  </si>
  <si>
    <t>c. 63, §§ 30, 38B</t>
  </si>
  <si>
    <t>St.1935, c. 473, § 3</t>
  </si>
  <si>
    <t>St.1953, c. 654, § 58; St.1956, c. 379, § 2; St.1956, c. 550, § 8; St.1962, c. 560, § 1; St.1962, c. 756, § 7; St.1966, c. 698, § 60; St.1971, c. 555, § 35; St.1973, c. 752, § 8; St.1975, c. 684, § 51; St.1992, c. 133, §§ 405, 406; St.1995, c. 81, § 6; St</t>
  </si>
  <si>
    <t>Sales and Use Tax</t>
  </si>
  <si>
    <t>Exemption for Sales to the Federal Government</t>
  </si>
  <si>
    <t>U.S. government or any political subdivision thereof, or its respective agencies</t>
  </si>
  <si>
    <t>Conformity with federal prohibition against taxation under U.S. Constitution</t>
  </si>
  <si>
    <t>General Government</t>
  </si>
  <si>
    <t>General Purpose Fiscal Assistance</t>
  </si>
  <si>
    <t>M.G.L. c. 64H, § 6(d)</t>
  </si>
  <si>
    <t xml:space="preserve">Exemption for Sales to the Commonwealth  </t>
  </si>
  <si>
    <t>Commonwealth of Massachusetts, its political subdivisions or its respective agencies</t>
  </si>
  <si>
    <t>To remove burden of sales taxation on the Commonwealth, its political subdivisions, or its agencies</t>
  </si>
  <si>
    <t>Exemption for Sales to Tax-Exempt Organizations</t>
  </si>
  <si>
    <t>Nonprofit corporations, foundations, organizations or institutions that are exempt under I.R.C. § 501(c)(3).</t>
  </si>
  <si>
    <t>To remove burden of sales taxation of tangible personal property sold to 501(c)(3) entities</t>
  </si>
  <si>
    <t>M.G.L. c. 64H, § 6(e) and (x)</t>
  </si>
  <si>
    <t>§6(e); §6(x)</t>
  </si>
  <si>
    <t>1967; 1970</t>
  </si>
  <si>
    <t xml:space="preserve">1968, 1983, 1990, 2004 </t>
  </si>
  <si>
    <t>Count is the estimated number of tax-exempted organizations, from IRS 2008 data</t>
  </si>
  <si>
    <t>IRS; Economy.com; Giving USA Foundation</t>
  </si>
  <si>
    <t>Exemption for Sales to Motion Picture Production Companies</t>
  </si>
  <si>
    <t>Qualifying motion picture production companies; qualifying film school students</t>
  </si>
  <si>
    <t>To provide incentives to the motion picture industry in Massachusetts</t>
  </si>
  <si>
    <t>M.G.L. c. 64H, § 6(ww)</t>
  </si>
  <si>
    <t>§6 (ww)</t>
  </si>
  <si>
    <t>January 1, 2023</t>
  </si>
  <si>
    <t>Mass. DOR</t>
  </si>
  <si>
    <t>Exemption for Sales of Certain Tangible Personal Property Purchased for a Certified Life Sciences Company</t>
  </si>
  <si>
    <t>Certified life sciences companies</t>
  </si>
  <si>
    <t>To provide incentives to certified life sciences companies in Massachusetts</t>
  </si>
  <si>
    <t>Exempt Products / Services</t>
  </si>
  <si>
    <t xml:space="preserve">Exemption for Food  </t>
  </si>
  <si>
    <t>Purchasers of “food products for human consumption” as defined and limited by G.L. c. 64H, § 6(h)</t>
  </si>
  <si>
    <t>To eliminate certain food products from the sales tax base by distinguishing nontaxable “food products for human consumption” and taxable “meals”</t>
  </si>
  <si>
    <t>72 Accommodation and Food Services /  Numerous industries</t>
  </si>
  <si>
    <t>M.G.L. c. 64H, § 6(h) and (kk)</t>
  </si>
  <si>
    <t>§6(h); §6(kk)</t>
  </si>
  <si>
    <t>1967; 1986</t>
  </si>
  <si>
    <t>1971, 1978, 1986, 1988, 1993, 2000</t>
  </si>
  <si>
    <t>Count is the estimated size of MA population</t>
  </si>
  <si>
    <t>BLS; Economy.com</t>
  </si>
  <si>
    <t>Exemption for Certain Food and Beverages Sold in Restaurants</t>
  </si>
  <si>
    <t>“Restaurants” that sell expressly excluded categories of food and beverages</t>
  </si>
  <si>
    <t>To eliminate certain otherwise taxable food and beverages sold by restaurants from the taxable sales tax base</t>
  </si>
  <si>
    <t>M.G.L. c. 64H, § 6(h)</t>
  </si>
  <si>
    <t xml:space="preserve">1971, 1977, 1986, 1988, </t>
  </si>
  <si>
    <t xml:space="preserve">Exemption for Clothing  </t>
  </si>
  <si>
    <t>Purchasers of clothing generally designed for every day wear</t>
  </si>
  <si>
    <t>To remove certain types of clothing from the sales tax base by distinguishing nontaxable items (clothing designed for everyday wear) from taxable items (protective and athlete clothing, clothing having a sales price of over $175)</t>
  </si>
  <si>
    <t>M.G.L. c. 64H, § 6(k)</t>
  </si>
  <si>
    <t xml:space="preserve">1971, </t>
  </si>
  <si>
    <t>Exemption for Medical and Dental Supplies and Devices</t>
  </si>
  <si>
    <t>Purchasers of various medicine, medical and dental equipment and health care items</t>
  </si>
  <si>
    <t>To remove the burden of sales taxation of purchases of certain medicine, medical and dental equipment and supplies, and health care items</t>
  </si>
  <si>
    <t>M.G.L. c. 64H, § 6(l) and (z)</t>
  </si>
  <si>
    <t>§6(l); §6(z)</t>
  </si>
  <si>
    <t>1967; 1973</t>
  </si>
  <si>
    <t>1979, 1984, 2011</t>
  </si>
  <si>
    <t>This estimate includes sales tax exemption for breast pumps, effective July 1, 2011, as a result of an amendment to M.G.L. c. 64H, § 6(l), contained in St. 2011, c. 68, § 72.</t>
  </si>
  <si>
    <t>US Dept. of Health &amp; Human Services; Economy.com</t>
  </si>
  <si>
    <t xml:space="preserve">Exemption for Water </t>
  </si>
  <si>
    <t>Purchasers of water</t>
  </si>
  <si>
    <t>To remove burden of taxation on purchases of water</t>
  </si>
  <si>
    <t>M.G.L. c. 64H, § 6(i)</t>
  </si>
  <si>
    <t>1971, 1990</t>
  </si>
  <si>
    <t xml:space="preserve">Exemption for Newspapers and Magazines  </t>
  </si>
  <si>
    <t>Sellers/purchasers of newspapers and magazines</t>
  </si>
  <si>
    <t>To exclude sales of newspapers and magazines from the taxable sales tax base; to protect and promote the First Amendment to the U.S. Constitution.</t>
  </si>
  <si>
    <t>M.G.L. c. 64H, § 6(m)</t>
  </si>
  <si>
    <t>§6(m)</t>
  </si>
  <si>
    <t>Census Bureau; Economy.com</t>
  </si>
  <si>
    <t>Exemption for the American Flag</t>
  </si>
  <si>
    <t>Sellers/purchasers of the American Flag</t>
  </si>
  <si>
    <t>remove sales of the U.S. Flag from the taxable sales tax base</t>
  </si>
  <si>
    <t>M.G.L. c. 64H, § 6(w)</t>
  </si>
  <si>
    <t>§6(w)</t>
  </si>
  <si>
    <t>Exemption for Certain Precious Metals</t>
  </si>
  <si>
    <t>Sellers/purchasers of certain rare coins and precious metals valued $1,000 or more</t>
  </si>
  <si>
    <t>To eliminate from the taxable sales tax base sales valued at $1,000 or more of certain coins and precious metals</t>
  </si>
  <si>
    <t>M.G.L. c. 64H, § 6(ll)</t>
  </si>
  <si>
    <t>§6(ll)</t>
  </si>
  <si>
    <t xml:space="preserve">Exemption for Cement Mixers </t>
  </si>
  <si>
    <t>Sellers/purchasers of cement mixers</t>
  </si>
  <si>
    <t>To prevent pyramiding of the sales tax</t>
  </si>
  <si>
    <t>21 Mining, Quarrying, and Oil and Gas Extraction / 31-33 Manufacturing</t>
  </si>
  <si>
    <t>M.G.L. c. 64H, § 6(y)</t>
  </si>
  <si>
    <t>§6(y)</t>
  </si>
  <si>
    <t>Exemption for Aircraft and Aircraft Parts</t>
  </si>
  <si>
    <t xml:space="preserve">Sellers/purchasers of aircraft and repair or replacement parts exclusively used in aircraft </t>
  </si>
  <si>
    <t>To relieve burden on interstate commerce by removing from the taxable sales tax base sales of aircraft and items exclusively used in aircraft</t>
  </si>
  <si>
    <t>M.G.L. c. 64H, § 6(uu) and (vv)</t>
  </si>
  <si>
    <t>§6(uu); §6(vv)</t>
  </si>
  <si>
    <t>Mass. DOR; AIA</t>
  </si>
  <si>
    <t>Exemption for Breast Pumps</t>
  </si>
  <si>
    <t>MA buyers of these products</t>
  </si>
  <si>
    <t>included in 3.104</t>
  </si>
  <si>
    <t>M.G.L. c. 64H, § 6(l), contained in St. 2011, c. 68, § 72.</t>
  </si>
  <si>
    <t>New</t>
  </si>
  <si>
    <t xml:space="preserve">Exempt, Taxed Under Another Excise </t>
  </si>
  <si>
    <t xml:space="preserve">Exemption for Alcoholic Beverages  </t>
  </si>
  <si>
    <t xml:space="preserve">Exempt Products, Taxed Under Another Excise </t>
  </si>
  <si>
    <t>Purchasers of alcoholic beverages that are taxed under the Alcoholic Beverages Excise, G.L. c. 138</t>
  </si>
  <si>
    <t>To remove from the sales tax base sales of alcoholic beverages that are included in the measure of the excise levied under the Alcoholic Beverages Excise</t>
  </si>
  <si>
    <t>72 Accommodation and Food Services</t>
  </si>
  <si>
    <t>M.G.L. c. 64H § 6(g)</t>
  </si>
  <si>
    <t>1971, 2009, 2010</t>
  </si>
  <si>
    <t>count is the estimated number of drinkers in MA; 2006 Gallup poll shows that about 64% of adult Americans (age 18 and over) are drinkers</t>
  </si>
  <si>
    <t>Mass. DOR; Economy.com</t>
  </si>
  <si>
    <t xml:space="preserve">Exemption for Motor Fuels </t>
  </si>
  <si>
    <t>Purchasers of motor fuels that are taxed under the Motor Fuels Excise</t>
  </si>
  <si>
    <t>44-45 Retail Trade / Numerous industries</t>
  </si>
  <si>
    <t>M.G.L. c. 64H, § 6(g)</t>
  </si>
  <si>
    <t>count is the estimated number of licensed drivers in MA in 2009 by US Department of Transportation, adjusted with MA population growth from CY2009 to FY2013</t>
  </si>
  <si>
    <t>Mass. DOR; EIA</t>
  </si>
  <si>
    <t>Exempt Component of A Product Or Consumed In Production</t>
  </si>
  <si>
    <t xml:space="preserve">Exemption for Items Used in Making Clothing  </t>
  </si>
  <si>
    <t>Manufacturers/sellers of wearing materials and cloth used for clothing purposes</t>
  </si>
  <si>
    <t>To avoid pyramiding of sales tax otherwise created when businesses are taxed on purchases of component materials which are then used to create new products</t>
  </si>
  <si>
    <t>M.G.L. c. 64H, § 6(v)</t>
  </si>
  <si>
    <t>§6(v)</t>
  </si>
  <si>
    <t>Exemption for Materials, Tools, Fuels, and Machinery Used in Manufacturing</t>
  </si>
  <si>
    <t>Manufacturers in MA</t>
  </si>
  <si>
    <t>M.G.L. c. 64H, § 6(r) and (s)</t>
  </si>
  <si>
    <t>§6(r) ; §6(s)</t>
  </si>
  <si>
    <t>1971, 1977, 1982,  1990, 1995</t>
  </si>
  <si>
    <t>Exemption for Materials, Tools, Fuels, and Machinery Used in Research and Development</t>
  </si>
  <si>
    <t>R&amp;D companies in MA</t>
  </si>
  <si>
    <t>§6(r) ; §6 (s)</t>
  </si>
  <si>
    <t>NSF</t>
  </si>
  <si>
    <t>Exemption for Materials, Tools, Fuels, and Machinery Used in Furnishing Power, water, and steam</t>
  </si>
  <si>
    <t xml:space="preserve">Purchasers/sellers of materials, etc. and machinery used in furnishing gas, water, steam, or electricity to consumers if such materials are consumed and used directly and exclusively in furnishing the power </t>
  </si>
  <si>
    <t>To encourage industrial growth; to avoid pyramiding of sales tax</t>
  </si>
  <si>
    <t>22 Utilities</t>
  </si>
  <si>
    <t>§6(r), (s)</t>
  </si>
  <si>
    <t>1971, 1977, 1982, 1990</t>
  </si>
  <si>
    <t>EIA; BEA; Mass. MWRA; NSTAR</t>
  </si>
  <si>
    <t>Exemption for Materials, Tools, Fuels, and Machinery Used in Newspaper Printing</t>
  </si>
  <si>
    <t>Sellers/purchasers of materials, etc. and machinery used in newspaper publishing</t>
  </si>
  <si>
    <t>To protect and promote the First Amendment under U.S. Constitution; to encourage industrial growth</t>
  </si>
  <si>
    <t>1990, 1995</t>
  </si>
  <si>
    <t>Exemption for Materials, Tools, Fuels, and Machinery Used in Agricultural Production</t>
  </si>
  <si>
    <t>entities engaged in agricultural production</t>
  </si>
  <si>
    <t>To promote and foster agricultural production; to prevent pyramiding of sales tax</t>
  </si>
  <si>
    <t>M.G.L. c. 64H, § 6(r), (s) and (p)</t>
  </si>
  <si>
    <t>§6(r), (s); §6(p)</t>
  </si>
  <si>
    <t>1971, 1977, 1982, 1990 ; 1968, 2008</t>
  </si>
  <si>
    <t>US Dept. of Agriculture</t>
  </si>
  <si>
    <t>Exemption for Vessels, Materials, Tools, Fuels, and Machinery Used in Commercial Fishing</t>
  </si>
  <si>
    <t xml:space="preserve">Sellers/purchasers of certain vessels and items used directly and exclusively in commercial fishing </t>
  </si>
  <si>
    <t xml:space="preserve"> To avoid burden of sales taxation on interstate commerce; to encourage growth in commercial fishing industry; to prevent pyramiding of sales tax</t>
  </si>
  <si>
    <t>M.G.L. c. 64H, § 6(r), (s) and (o)</t>
  </si>
  <si>
    <t>§6(r), (s); §6(o)</t>
  </si>
  <si>
    <t>1967; 1968</t>
  </si>
  <si>
    <t>NOAA; BLS; Census Bureau</t>
  </si>
  <si>
    <t>Exemption for Materials, Tools, Fuels, and Machinery Used in Radio and TV Broadcasting</t>
  </si>
  <si>
    <t>Media companies in MA</t>
  </si>
  <si>
    <t>Exemptions For Specified Uses Of Product / Services</t>
  </si>
  <si>
    <t xml:space="preserve">Exemption for Electricity  </t>
  </si>
  <si>
    <t>Purchasers of electricity for residential use; small businesses; certain industrial users</t>
  </si>
  <si>
    <t>To eliminate sales tax burden on certain specified users of electricity</t>
  </si>
  <si>
    <t>Income security; Commerce</t>
  </si>
  <si>
    <t>Income security; Commerce and Housing</t>
  </si>
  <si>
    <t>M.G.L. c. 64H, § 6(i) and (qq)</t>
  </si>
  <si>
    <t>§6(i); §6(qq)</t>
  </si>
  <si>
    <t>1967; 1990</t>
  </si>
  <si>
    <t>1990; 1991, 2005</t>
  </si>
  <si>
    <t>BLS; EIA; Economy.com</t>
  </si>
  <si>
    <t xml:space="preserve">Exemption for Fuel Used for Heating Purposes </t>
  </si>
  <si>
    <t>Purchasers of heating fuel for residential use; small businesses; certain industrial users</t>
  </si>
  <si>
    <t>To eliminate sales tax burden on certain specified users of heating fuel</t>
  </si>
  <si>
    <t>M.G.L. c. 64H, § 6(j) and (qq)</t>
  </si>
  <si>
    <t>§6(j); §6(qq)</t>
  </si>
  <si>
    <t>1977, 1990; 1991, 2005</t>
  </si>
  <si>
    <t>Exemption for Piped and Bottled Gas</t>
  </si>
  <si>
    <t xml:space="preserve">Purchasers of natural gas for residential use; small businesses; certain industrial users </t>
  </si>
  <si>
    <t>To eliminate sales tax burden on certain specified users of natural gas</t>
  </si>
  <si>
    <t>§6(i), (qq)</t>
  </si>
  <si>
    <t xml:space="preserve">Exemption for Steam </t>
  </si>
  <si>
    <t>Purchasers of steam for residential use, small business; certain industrial users</t>
  </si>
  <si>
    <t>To eliminate sales tax burden on certain specified users of steam</t>
  </si>
  <si>
    <t>1971; 1990</t>
  </si>
  <si>
    <t>NSTAR</t>
  </si>
  <si>
    <t>Exemption for Certain Energy Conservation Equipment</t>
  </si>
  <si>
    <t>Purchasers of equipment relating to wind powered or heat pump systems used for supplying energy or heating needs of principal residences in MA</t>
  </si>
  <si>
    <t>encourage energy conservation in residential homes in MA</t>
  </si>
  <si>
    <t>M.G.L. c. 64H, § 6(dd)</t>
  </si>
  <si>
    <t>§6(dd)</t>
  </si>
  <si>
    <t>Exemption for Funeral Items</t>
  </si>
  <si>
    <t>Funeral directors and purchasers of caskets, coffins, burial garments, etc. used in the funeral directing business</t>
  </si>
  <si>
    <t>To remove items purchased in the business of funeral directing</t>
  </si>
  <si>
    <t>M.G.L. c. 64H, § 6(n)</t>
  </si>
  <si>
    <t>§6(n)</t>
  </si>
  <si>
    <t xml:space="preserve">Exemption for a Motor Vehicle for a Paraplegic </t>
  </si>
  <si>
    <t>Specifically enumerated purchasers/users of motor vehicles for use by paraplegics</t>
  </si>
  <si>
    <t xml:space="preserve">To eliminate sales tax burden on purchasers/users of motor vehicles for paraplegics </t>
  </si>
  <si>
    <t>42 Wholesale Trade</t>
  </si>
  <si>
    <t>M.G.L. c. 64H, § 6(u)</t>
  </si>
  <si>
    <t>§6(u)</t>
  </si>
  <si>
    <t>1968, 2006</t>
  </si>
  <si>
    <t>Mass. RMV; Economy.com</t>
  </si>
  <si>
    <t>Exemption for Textbooks</t>
  </si>
  <si>
    <t>Purchasers of textbooks required for instruction in educational institutions</t>
  </si>
  <si>
    <t>To remove sales tax burden on purchasers of textbooks required for instruction in educational institutions</t>
  </si>
  <si>
    <t>Count is the estimated number of MA students in 2008, adjusted with MA population growth from CY2008 to FY2013</t>
  </si>
  <si>
    <t>US Dept. of Education; Economy.com; AAP;</t>
  </si>
  <si>
    <t xml:space="preserve">Exemption for Books used for Religious Worship  </t>
  </si>
  <si>
    <t>Purchasers of bibles, prayer books and other books used for religious worship</t>
  </si>
  <si>
    <t>To remove sales tax burden on purchasers of books used for religious worship in keeping with U.S. Constitution</t>
  </si>
  <si>
    <t xml:space="preserve">Exemption for Containers  </t>
  </si>
  <si>
    <t>Purchasers on specified returnable and non-refundable containers</t>
  </si>
  <si>
    <t>To remove burden of sales taxation on sales of specified containers</t>
  </si>
  <si>
    <t>M.G.L. c. 64H, § 6(q)</t>
  </si>
  <si>
    <t>§6(q)</t>
  </si>
  <si>
    <t>1981, 2005</t>
  </si>
  <si>
    <t>Exemption for Certain Sales by Typographers, Compositors and Color Separators</t>
  </si>
  <si>
    <t>Printers, publishers and manufacturers of boxes used in printing</t>
  </si>
  <si>
    <t>To remove burden of sales tax on sales of enumerated items for use in printing</t>
  </si>
  <si>
    <t>M.G.L. c. 64H, § 6(gg)</t>
  </si>
  <si>
    <t>§6(gg)</t>
  </si>
  <si>
    <t>Exemption for Sales of Building Materials and Supplies to be Used in Connection with Certain Construction Contracts</t>
  </si>
  <si>
    <t>Federal and Massachusetts governments, their political subdivisions and tax-exempt organizations</t>
  </si>
  <si>
    <t>To accord with Constitutional prohibitions on taxation of the US government; to remove the burden of sales tax on Massachusetts and tax-exempt organizations</t>
  </si>
  <si>
    <t>M.G.L. c. 64H, § 6(f)</t>
  </si>
  <si>
    <t>§6(f)</t>
  </si>
  <si>
    <t>Census Bureau; BLS; Economy.com</t>
  </si>
  <si>
    <t>Exemption for Commuter Boats</t>
  </si>
  <si>
    <t>Purchasers of vessels, replacement or repair parts used exclusively to provide scheduled commuter passenger service</t>
  </si>
  <si>
    <t>To remove from the sales tax base vessels, and parts used in performing an essential government function</t>
  </si>
  <si>
    <t>48-49 Transportation / Warehousing</t>
  </si>
  <si>
    <t>M.G.L. c. 64H, § 6(pp)</t>
  </si>
  <si>
    <t>§6(pp)</t>
  </si>
  <si>
    <t>Exemption for Fuels, Supplies, and Repairs for Vessels Engaged in Interstate or Foreign Commerce</t>
  </si>
  <si>
    <t>Purchasers of fuels, supplies and repairs for vessels engaged in interstate or foreign commerce</t>
  </si>
  <si>
    <t>To further interstate or foreign commerce; to recognize U.S Constitutional Prohibition of States impinging on interstate commerce</t>
  </si>
  <si>
    <t>M.G.L. c. 64H, § 6(o)</t>
  </si>
  <si>
    <t>NYS TEB; Economy.com</t>
  </si>
  <si>
    <t>Exemption for Fuel Used in Operating Aircraft and Railroads</t>
  </si>
  <si>
    <t>Purchasers of fuels used in operation of aircraft or railroads</t>
  </si>
  <si>
    <t>To further interstate commerce relating to the airline and railroad industries; to recognize U.S. Constitutional prohibition on state impinging on interstate commerce</t>
  </si>
  <si>
    <t>M.G.L. c. 64H, § 6(j)</t>
  </si>
  <si>
    <t>§6(j)</t>
  </si>
  <si>
    <t>1977, 1990</t>
  </si>
  <si>
    <t>Mass. DOR; EIA; Air Transport Association</t>
  </si>
  <si>
    <t>Exemption for Sales of Certain New and Used Buses</t>
  </si>
  <si>
    <t>Purchasers of buses, parts, and materials used in performing an essential government function (intra-city transportation)</t>
  </si>
  <si>
    <t>To remove from sales tax base certain items used in performing an essential governmental function: buses, replacement parts, and materials to maintain them</t>
  </si>
  <si>
    <t>M.G.L. c. 64H, § 6(aa)</t>
  </si>
  <si>
    <t>§6(aa)</t>
  </si>
  <si>
    <t xml:space="preserve">Exemption for Films  </t>
  </si>
  <si>
    <t>Purchasers of motion picture films for commercial exhibition</t>
  </si>
  <si>
    <t>To remove motion picture film, for commercial exhibition form the sales tax base; to encourage the motion picture industry in MA</t>
  </si>
  <si>
    <t>Miscellaneous Exemptions</t>
  </si>
  <si>
    <t xml:space="preserve">Exemption for Casual or Isolated Sales </t>
  </si>
  <si>
    <t>Sellers/purchasers of items not made in the course of the seller’s regularly conducted trade or business</t>
  </si>
  <si>
    <t>To exclude from sales tax a sale not made in the course of a seller’s regularly conducted trade or business</t>
  </si>
  <si>
    <t>M.G.L. c. 64H, § 6(c) and M.G.L. c. 64I, § 7(b)</t>
  </si>
  <si>
    <t>Exemption for Vending Machine Sales</t>
  </si>
  <si>
    <t>Sellers/purchasers of items from vending machines which exclusively sell items with a sales price of $3.50 or less</t>
  </si>
  <si>
    <t>To remove certain vending machine sales of items having a sales price of $3.50 or less from the sales tax base</t>
  </si>
  <si>
    <t>44-45 Retail Trade</t>
  </si>
  <si>
    <t>M.G.L. c. 64H, § 6(h) and (t)</t>
  </si>
  <si>
    <t>Exemption for Certain Meals</t>
  </si>
  <si>
    <t>Sellers/purchasers of meals served in certain enumerated institutions, e.g., hospitals, nursing homes, churches, synagogues, etc.</t>
  </si>
  <si>
    <t>To eliminate the sales tax burden on sales of meals served in certain enumerated institutions</t>
  </si>
  <si>
    <t>72 Accommodation / Food Services</t>
  </si>
  <si>
    <t>M.G.L. c. 64H, § 6(cc)</t>
  </si>
  <si>
    <t>Mass. Dept. of Education</t>
  </si>
  <si>
    <t>Exemption for Certain Bed and Breakfast Establishments from Sales Tax on Meals and Room Occupancy Excise</t>
  </si>
  <si>
    <t>Operators of owner-occupied one, two, and three bedroom bed and breakfast homes and their guests</t>
  </si>
  <si>
    <t>To eliminate sales tax burden on operators of small bed and breakfast homes</t>
  </si>
  <si>
    <t>M.G.L. c. 64G, § 1, 2, 3, 3A and 6, and M.G.L. c. 64H, § 6(h)</t>
  </si>
  <si>
    <t>Exemption for Certain Summer Camps from Sales Tax on Meals and Room Occupancy Excise</t>
  </si>
  <si>
    <t>Summer camps for developmentally disabled individuals and children age 18 and under</t>
  </si>
  <si>
    <t>To eliminate sales tax and room occupancy excise burden on certain enumerated summer camps</t>
  </si>
  <si>
    <t>61 Educational Services</t>
  </si>
  <si>
    <t>M.G.L. c. 64G, § 2 and M.G.L. c. 64H, § 6(cc)</t>
  </si>
  <si>
    <t>Exemption for Trade-in Allowances for Motor Vehicles and Trailers</t>
  </si>
  <si>
    <t>Taxpayers purchasing motor vehicles in conjunction with a trade-in</t>
  </si>
  <si>
    <t>To relieve sales tax burden in trade-in transactions by taxing only the excess of purchase price over the amount credited for the trade-in</t>
  </si>
  <si>
    <t>31-33 Manufacturing / Numerous industries</t>
  </si>
  <si>
    <t>M.G.L c. 64H, § 26, c. 64I, § 27</t>
  </si>
  <si>
    <t>Connecticut TEB; Economy.com</t>
  </si>
  <si>
    <t>Exemptions for Publications of Tax-Exempt Organizations</t>
  </si>
  <si>
    <t>Sellers/purchasers of publications of 501(c)(3) organizations</t>
  </si>
  <si>
    <t>To remove the sales tax burden on these organizations</t>
  </si>
  <si>
    <t>51 Information / multiple industries</t>
  </si>
  <si>
    <t>Count is estimated number of tax-exempted organizations, from IRS 2008 data</t>
  </si>
  <si>
    <t>IRS; Economy.com</t>
  </si>
  <si>
    <t>Exemption for Gifts of Scientific Equipment</t>
  </si>
  <si>
    <t>Public or private nonprofit educational institutions located in MA and their students; MA Technology Park Corporation; Bay State Skills Corporation</t>
  </si>
  <si>
    <t>To encourage scientific pursuits at public/private nonprofit educational institution</t>
  </si>
  <si>
    <t>M.G.L. c. 64H, § 6(jj)</t>
  </si>
  <si>
    <t>Exemption for Vessels or Barges 50 Tons and Over</t>
  </si>
  <si>
    <t>Sellers/purchasers of barges weighing 50 tons or over when constructed in MA and sold by the builder</t>
  </si>
  <si>
    <t>To further the shipbuilding industry in MA and foster competitiveness by eliminating sales tax on certain vessels and barges constructed in MA</t>
  </si>
  <si>
    <t>Exemption for Rental Charges for Refuse Containers</t>
  </si>
  <si>
    <t xml:space="preserve">Customers having service contracts with waste service firms that place refuse containers on the customer’s premises </t>
  </si>
  <si>
    <t xml:space="preserve"> To eliminate otherwise taxable “rental charges” from the sales tax base where such charges are in connection with service contracts between waste service firms and customers</t>
  </si>
  <si>
    <t>81 Other services / Numerous industries</t>
  </si>
  <si>
    <t>M.G.L. c. 64H, § 6(ii)</t>
  </si>
  <si>
    <t>Exemption for Honor Trays</t>
  </si>
  <si>
    <t>Purchasers of items from honor trays selling items for less than $1</t>
  </si>
  <si>
    <t>To remove sales tax burden on certain de minimis sales of items from honor trays</t>
  </si>
  <si>
    <t>Totals:</t>
  </si>
  <si>
    <r>
      <t>No if under M.G.L. C.63.38W,</t>
    </r>
    <r>
      <rPr>
        <b/>
        <sz val="10"/>
        <rFont val="Arial Narrow"/>
        <family val="2"/>
      </rPr>
      <t xml:space="preserve"> </t>
    </r>
    <r>
      <rPr>
        <sz val="10"/>
        <rFont val="Arial Narrow"/>
        <family val="2"/>
      </rPr>
      <t>yes if under MGL C.63.38(j),</t>
    </r>
  </si>
  <si>
    <t>Yes, $25 million per year</t>
  </si>
  <si>
    <t>Yes-100%, for specified project types</t>
  </si>
  <si>
    <t>Yes, $50 million per year</t>
  </si>
  <si>
    <t>Yes, $4 million per year</t>
  </si>
  <si>
    <t>Yes-100%</t>
  </si>
  <si>
    <t>Yes, capped at $2 million per year</t>
  </si>
  <si>
    <t>Row Labels</t>
  </si>
  <si>
    <t>(blank)</t>
  </si>
  <si>
    <t>Grand Total</t>
  </si>
  <si>
    <t>Count of Tax Expenditure Type</t>
  </si>
  <si>
    <t>Federal TEB categories</t>
  </si>
  <si>
    <t>Budget function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</si>
</sst>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quot;$&quot;#,##0.0"/>
    <numFmt numFmtId="165" formatCode="&quot;$&quot;#,##0.00"/>
    <numFmt numFmtId="166" formatCode="_(* #,##0.000_);_(* \(#,##0.000\);_(* &quot;-&quot;??_);_(@_)"/>
    <numFmt numFmtId="167" formatCode="_(* #,##0.0_);_(* \(#,##0.0\);_(* &quot;-&quot;??_);_(@_)"/>
    <numFmt numFmtId="168" formatCode="0.000"/>
    <numFmt numFmtId="169" formatCode="_(* #,##0_);_(* \(#,##0\);_(* &quot;-&quot;??_);_(@_)"/>
    <numFmt numFmtId="170" formatCode="&quot;$&quot;#,##0"/>
    <numFmt numFmtId="171" formatCode="&quot;$&quot;#,##0.0000"/>
    <numFmt numFmtId="172" formatCode="&quot;$&quot;#,##0.0000000"/>
  </numFmts>
  <fonts count="16" x14ac:knownFonts="1">
    <font>
      <sz val="11"/>
      <name val="Arial"/>
      <family val="2"/>
    </font>
    <font>
      <sz val="11"/>
      <color theme="1"/>
      <name val="Calibri"/>
      <family val="2"/>
      <scheme val="minor"/>
    </font>
    <font>
      <sz val="11"/>
      <name val="Arial"/>
      <family val="2"/>
    </font>
    <font>
      <sz val="10"/>
      <name val="Arial Narrow"/>
      <family val="2"/>
    </font>
    <font>
      <b/>
      <sz val="10"/>
      <name val="Arial Narrow"/>
      <family val="2"/>
    </font>
    <font>
      <sz val="11"/>
      <name val="Times New Roman"/>
      <family val="1"/>
    </font>
    <font>
      <sz val="12"/>
      <name val="Times New Roman"/>
      <family val="1"/>
    </font>
    <font>
      <b/>
      <sz val="8"/>
      <color indexed="12"/>
      <name val="Tahoma"/>
      <family val="2"/>
    </font>
    <font>
      <b/>
      <sz val="8"/>
      <color indexed="8"/>
      <name val="Tahoma"/>
      <family val="2"/>
    </font>
    <font>
      <b/>
      <sz val="8"/>
      <color indexed="81"/>
      <name val="Tahoma"/>
      <family val="2"/>
    </font>
    <font>
      <sz val="7"/>
      <name val="Times New Roman"/>
      <family val="1"/>
    </font>
    <font>
      <b/>
      <sz val="10"/>
      <name val="Arial"/>
      <family val="2"/>
    </font>
    <font>
      <sz val="10"/>
      <name val="Arial"/>
      <family val="2"/>
    </font>
    <font>
      <sz val="9.9"/>
      <name val="Arial"/>
      <family val="2"/>
    </font>
    <font>
      <sz val="8"/>
      <name val="Arial Narrow"/>
      <family val="2"/>
    </font>
    <font>
      <b/>
      <sz val="10"/>
      <color theme="0"/>
      <name val="Arial Narrow"/>
      <family val="2"/>
    </font>
  </fonts>
  <fills count="5">
    <fill>
      <patternFill patternType="none"/>
    </fill>
    <fill>
      <patternFill patternType="gray125"/>
    </fill>
    <fill>
      <patternFill patternType="solid">
        <fgColor indexed="48"/>
        <bgColor indexed="64"/>
      </patternFill>
    </fill>
    <fill>
      <patternFill patternType="solid">
        <fgColor indexed="40"/>
        <bgColor indexed="64"/>
      </patternFill>
    </fill>
    <fill>
      <patternFill patternType="solid">
        <fgColor indexed="8"/>
        <bgColor indexed="64"/>
      </patternFill>
    </fill>
  </fills>
  <borders count="1">
    <border>
      <left/>
      <right/>
      <top/>
      <bottom/>
      <diagonal/>
    </border>
  </borders>
  <cellStyleXfs count="21">
    <xf numFmtId="0" fontId="0"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0" fillId="0" borderId="0"/>
    <xf numFmtId="0" fontId="2" fillId="0" borderId="0"/>
    <xf numFmtId="0" fontId="1"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2" fontId="12" fillId="0" borderId="0" applyFont="0" applyFill="0" applyBorder="0" applyProtection="0">
      <alignment horizontal="right"/>
    </xf>
    <xf numFmtId="2" fontId="12" fillId="0" borderId="0" applyFont="0" applyFill="0" applyBorder="0" applyProtection="0">
      <alignment horizontal="right"/>
    </xf>
    <xf numFmtId="0" fontId="11" fillId="0" borderId="0" applyNumberFormat="0" applyFill="0" applyBorder="0" applyProtection="0">
      <alignment horizontal="right"/>
    </xf>
    <xf numFmtId="0" fontId="11" fillId="0" borderId="0" applyNumberFormat="0" applyFill="0" applyBorder="0" applyProtection="0">
      <alignment horizontal="right"/>
    </xf>
  </cellStyleXfs>
  <cellXfs count="94">
    <xf numFmtId="0" fontId="0" fillId="0" borderId="0" xfId="0"/>
    <xf numFmtId="0" fontId="3" fillId="0" borderId="0" xfId="0" applyFont="1" applyFill="1" applyBorder="1" applyAlignment="1">
      <alignment vertical="top"/>
    </xf>
    <xf numFmtId="167" fontId="4" fillId="3" borderId="0" xfId="1" applyNumberFormat="1" applyFont="1" applyFill="1" applyBorder="1" applyAlignment="1">
      <alignment horizontal="left" vertical="top" wrapText="1"/>
    </xf>
    <xf numFmtId="0" fontId="6" fillId="0" borderId="0" xfId="0" applyFont="1"/>
    <xf numFmtId="0" fontId="6" fillId="0" borderId="0" xfId="0" applyFont="1" applyAlignment="1">
      <alignment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top"/>
    </xf>
    <xf numFmtId="0" fontId="4" fillId="0" borderId="0" xfId="0" applyFont="1" applyFill="1" applyBorder="1" applyAlignment="1">
      <alignment horizontal="center" wrapText="1"/>
    </xf>
    <xf numFmtId="0" fontId="3" fillId="0" borderId="0" xfId="0" applyNumberFormat="1" applyFont="1" applyFill="1" applyBorder="1" applyAlignment="1">
      <alignment horizontal="center" vertical="top"/>
    </xf>
    <xf numFmtId="0" fontId="3" fillId="0" borderId="0" xfId="0" applyFont="1" applyFill="1" applyBorder="1" applyAlignment="1">
      <alignment horizontal="left" vertical="top" wrapText="1"/>
    </xf>
    <xf numFmtId="164" fontId="3" fillId="0" borderId="0" xfId="0" applyNumberFormat="1" applyFont="1" applyFill="1" applyBorder="1" applyAlignment="1">
      <alignment horizontal="center" vertical="top"/>
    </xf>
    <xf numFmtId="165" fontId="3" fillId="0" borderId="0" xfId="0" applyNumberFormat="1" applyFont="1" applyFill="1" applyBorder="1" applyAlignment="1">
      <alignment horizontal="center" vertical="top"/>
    </xf>
    <xf numFmtId="0" fontId="3" fillId="0" borderId="0" xfId="0" applyFont="1" applyFill="1" applyBorder="1" applyAlignment="1">
      <alignment vertical="top" wrapText="1"/>
    </xf>
    <xf numFmtId="0" fontId="4" fillId="0" borderId="0" xfId="1" applyNumberFormat="1" applyFont="1" applyFill="1" applyBorder="1" applyAlignment="1">
      <alignment horizontal="center" wrapText="1"/>
    </xf>
    <xf numFmtId="166" fontId="4" fillId="0" borderId="0" xfId="1" applyNumberFormat="1" applyFont="1" applyFill="1" applyBorder="1" applyAlignment="1">
      <alignment horizontal="center" wrapText="1"/>
    </xf>
    <xf numFmtId="164" fontId="4" fillId="0" borderId="0" xfId="0" applyNumberFormat="1" applyFont="1" applyFill="1" applyBorder="1" applyAlignment="1">
      <alignment horizontal="center" wrapText="1"/>
    </xf>
    <xf numFmtId="165" fontId="4" fillId="0" borderId="0" xfId="0" applyNumberFormat="1" applyFont="1" applyFill="1" applyBorder="1" applyAlignment="1">
      <alignment horizontal="center" wrapText="1"/>
    </xf>
    <xf numFmtId="0" fontId="4" fillId="2" borderId="0" xfId="0" applyFont="1" applyFill="1" applyBorder="1" applyAlignment="1">
      <alignment vertical="top"/>
    </xf>
    <xf numFmtId="0" fontId="4" fillId="2" borderId="0" xfId="1" applyNumberFormat="1" applyFont="1" applyFill="1" applyBorder="1" applyAlignment="1">
      <alignment horizontal="center" vertical="top"/>
    </xf>
    <xf numFmtId="0" fontId="4" fillId="2" borderId="0" xfId="0" applyFont="1" applyFill="1" applyBorder="1" applyAlignment="1">
      <alignment horizontal="center" vertical="top"/>
    </xf>
    <xf numFmtId="0" fontId="4" fillId="2" borderId="0" xfId="0" applyFont="1" applyFill="1" applyBorder="1" applyAlignment="1">
      <alignment horizontal="left" vertical="top" wrapText="1"/>
    </xf>
    <xf numFmtId="164" fontId="4" fillId="2" borderId="0" xfId="0" applyNumberFormat="1" applyFont="1" applyFill="1" applyBorder="1" applyAlignment="1">
      <alignment horizontal="center" vertical="top"/>
    </xf>
    <xf numFmtId="165" fontId="4" fillId="2" borderId="0" xfId="0" applyNumberFormat="1" applyFont="1" applyFill="1" applyBorder="1" applyAlignment="1">
      <alignment horizontal="center" vertical="top"/>
    </xf>
    <xf numFmtId="0" fontId="4" fillId="2" borderId="0" xfId="0" applyFont="1" applyFill="1" applyBorder="1" applyAlignment="1">
      <alignment horizontal="center" vertical="top" wrapText="1"/>
    </xf>
    <xf numFmtId="166" fontId="4" fillId="2" borderId="0" xfId="1" applyNumberFormat="1" applyFont="1" applyFill="1" applyBorder="1" applyAlignment="1">
      <alignment horizontal="center" vertical="top"/>
    </xf>
    <xf numFmtId="166" fontId="4" fillId="2" borderId="0" xfId="1" applyNumberFormat="1" applyFont="1" applyFill="1" applyBorder="1" applyAlignment="1">
      <alignment horizontal="center" vertical="top" wrapText="1"/>
    </xf>
    <xf numFmtId="0" fontId="4" fillId="0" borderId="0" xfId="0" applyFont="1" applyFill="1" applyBorder="1" applyAlignment="1">
      <alignment vertical="top"/>
    </xf>
    <xf numFmtId="167" fontId="4" fillId="3" borderId="0" xfId="1" applyNumberFormat="1" applyFont="1" applyFill="1" applyBorder="1" applyAlignment="1">
      <alignment horizontal="left" vertical="top"/>
    </xf>
    <xf numFmtId="0" fontId="4" fillId="3" borderId="0" xfId="1" applyNumberFormat="1" applyFont="1" applyFill="1" applyBorder="1" applyAlignment="1">
      <alignment horizontal="center" vertical="top"/>
    </xf>
    <xf numFmtId="0" fontId="4" fillId="3" borderId="0" xfId="0" applyFont="1" applyFill="1" applyBorder="1" applyAlignment="1">
      <alignment horizontal="center" vertical="top"/>
    </xf>
    <xf numFmtId="0" fontId="4" fillId="3" borderId="0" xfId="0" applyFont="1" applyFill="1" applyBorder="1" applyAlignment="1">
      <alignment horizontal="left" vertical="top" wrapText="1"/>
    </xf>
    <xf numFmtId="164" fontId="4" fillId="3" borderId="0" xfId="1" applyNumberFormat="1" applyFont="1" applyFill="1" applyBorder="1" applyAlignment="1">
      <alignment horizontal="center" vertical="top"/>
    </xf>
    <xf numFmtId="165" fontId="4" fillId="3" borderId="0" xfId="1" applyNumberFormat="1" applyFont="1" applyFill="1" applyBorder="1" applyAlignment="1">
      <alignment horizontal="center" vertical="top"/>
    </xf>
    <xf numFmtId="0" fontId="4" fillId="3" borderId="0" xfId="0" applyFont="1" applyFill="1" applyBorder="1" applyAlignment="1">
      <alignment horizontal="center" vertical="top" wrapText="1"/>
    </xf>
    <xf numFmtId="166" fontId="4" fillId="3" borderId="0" xfId="1" applyNumberFormat="1" applyFont="1" applyFill="1" applyBorder="1" applyAlignment="1">
      <alignment horizontal="center" vertical="top"/>
    </xf>
    <xf numFmtId="166" fontId="4" fillId="3" borderId="0" xfId="1" applyNumberFormat="1" applyFont="1" applyFill="1" applyBorder="1" applyAlignment="1">
      <alignment horizontal="center" vertical="top" wrapText="1"/>
    </xf>
    <xf numFmtId="168" fontId="3" fillId="0" borderId="0" xfId="1" applyNumberFormat="1" applyFont="1" applyFill="1" applyBorder="1" applyAlignment="1">
      <alignment horizontal="center" vertical="top"/>
    </xf>
    <xf numFmtId="0" fontId="3" fillId="0" borderId="0" xfId="0" quotePrefix="1" applyFont="1" applyFill="1" applyBorder="1" applyAlignment="1">
      <alignment vertical="top"/>
    </xf>
    <xf numFmtId="164" fontId="3" fillId="0" borderId="0" xfId="1" applyNumberFormat="1" applyFont="1" applyFill="1" applyBorder="1" applyAlignment="1">
      <alignment horizontal="center" vertical="top"/>
    </xf>
    <xf numFmtId="169" fontId="3" fillId="0" borderId="0" xfId="1" applyNumberFormat="1" applyFont="1" applyFill="1" applyBorder="1" applyAlignment="1">
      <alignment horizontal="center" vertical="top"/>
    </xf>
    <xf numFmtId="170" fontId="3" fillId="0" borderId="0" xfId="1" applyNumberFormat="1" applyFont="1" applyFill="1" applyBorder="1" applyAlignment="1">
      <alignment horizontal="center" vertical="top"/>
    </xf>
    <xf numFmtId="166" fontId="3" fillId="0" borderId="0" xfId="1" applyNumberFormat="1" applyFont="1" applyFill="1" applyBorder="1" applyAlignment="1">
      <alignment horizontal="center" vertical="top"/>
    </xf>
    <xf numFmtId="166" fontId="3" fillId="0" borderId="0" xfId="1" applyNumberFormat="1" applyFont="1" applyFill="1" applyBorder="1" applyAlignment="1">
      <alignment horizontal="center" vertical="top" wrapText="1"/>
    </xf>
    <xf numFmtId="0" fontId="13" fillId="0" borderId="0" xfId="0" applyFont="1" applyAlignment="1">
      <alignment horizontal="center" vertical="top" wrapText="1"/>
    </xf>
    <xf numFmtId="167" fontId="4" fillId="3" borderId="0" xfId="0" applyNumberFormat="1" applyFont="1" applyFill="1" applyBorder="1" applyAlignment="1">
      <alignment vertical="top"/>
    </xf>
    <xf numFmtId="168" fontId="4" fillId="3" borderId="0" xfId="1" applyNumberFormat="1" applyFont="1" applyFill="1" applyBorder="1" applyAlignment="1">
      <alignment horizontal="center" vertical="top"/>
    </xf>
    <xf numFmtId="0" fontId="4" fillId="3" borderId="0" xfId="0" quotePrefix="1" applyFont="1" applyFill="1" applyBorder="1" applyAlignment="1">
      <alignment vertical="top"/>
    </xf>
    <xf numFmtId="169" fontId="4" fillId="3" borderId="0" xfId="1" applyNumberFormat="1" applyFont="1" applyFill="1" applyBorder="1" applyAlignment="1">
      <alignment horizontal="center" vertical="top"/>
    </xf>
    <xf numFmtId="170" fontId="4" fillId="3" borderId="0" xfId="1" applyNumberFormat="1" applyFont="1" applyFill="1" applyBorder="1" applyAlignment="1">
      <alignment horizontal="center" vertical="top"/>
    </xf>
    <xf numFmtId="168" fontId="4" fillId="3" borderId="0" xfId="1" applyNumberFormat="1" applyFont="1" applyFill="1" applyBorder="1" applyAlignment="1">
      <alignment horizontal="left" vertical="top"/>
    </xf>
    <xf numFmtId="167" fontId="4" fillId="3" borderId="0" xfId="1" applyNumberFormat="1" applyFont="1" applyFill="1" applyBorder="1" applyAlignment="1">
      <alignment horizontal="center" vertical="top" wrapText="1"/>
    </xf>
    <xf numFmtId="171" fontId="3" fillId="0" borderId="0" xfId="1" applyNumberFormat="1" applyFont="1" applyFill="1" applyBorder="1" applyAlignment="1">
      <alignment horizontal="center" vertical="top"/>
    </xf>
    <xf numFmtId="0" fontId="3" fillId="0" borderId="0" xfId="0" quotePrefix="1" applyFont="1" applyFill="1" applyBorder="1" applyAlignment="1">
      <alignment vertical="top" wrapText="1"/>
    </xf>
    <xf numFmtId="172" fontId="3" fillId="0" borderId="0" xfId="1" applyNumberFormat="1" applyFont="1" applyFill="1" applyBorder="1" applyAlignment="1">
      <alignment horizontal="center" vertical="top"/>
    </xf>
    <xf numFmtId="170" fontId="3" fillId="0" borderId="0" xfId="0" applyNumberFormat="1" applyFont="1" applyFill="1" applyBorder="1" applyAlignment="1">
      <alignment horizontal="center" vertical="top"/>
    </xf>
    <xf numFmtId="14" fontId="3" fillId="0" borderId="0" xfId="0" applyNumberFormat="1" applyFont="1" applyFill="1" applyBorder="1" applyAlignment="1">
      <alignment horizontal="center" vertical="top" wrapText="1"/>
    </xf>
    <xf numFmtId="168" fontId="4" fillId="2" borderId="0" xfId="1" applyNumberFormat="1" applyFont="1" applyFill="1" applyBorder="1" applyAlignment="1">
      <alignment horizontal="center" vertical="top"/>
    </xf>
    <xf numFmtId="170" fontId="4" fillId="2" borderId="0" xfId="0" applyNumberFormat="1" applyFont="1" applyFill="1" applyBorder="1" applyAlignment="1">
      <alignment horizontal="center" vertical="top"/>
    </xf>
    <xf numFmtId="164" fontId="3" fillId="0" borderId="0" xfId="2" applyNumberFormat="1" applyFont="1" applyFill="1" applyBorder="1" applyAlignment="1">
      <alignment horizontal="center" vertical="top"/>
    </xf>
    <xf numFmtId="3" fontId="3" fillId="0" borderId="0" xfId="2" applyNumberFormat="1" applyFont="1" applyFill="1" applyBorder="1" applyAlignment="1">
      <alignment horizontal="center" vertical="top"/>
    </xf>
    <xf numFmtId="170" fontId="3" fillId="0" borderId="0" xfId="2" applyNumberFormat="1" applyFont="1" applyFill="1" applyBorder="1" applyAlignment="1">
      <alignment horizontal="center" vertical="top"/>
    </xf>
    <xf numFmtId="3" fontId="4" fillId="3" borderId="0" xfId="1" applyNumberFormat="1" applyFont="1" applyFill="1" applyBorder="1" applyAlignment="1">
      <alignment horizontal="center" vertical="top"/>
    </xf>
    <xf numFmtId="0" fontId="14" fillId="0" borderId="0" xfId="0" applyFont="1" applyFill="1" applyBorder="1" applyAlignment="1">
      <alignment horizontal="center" vertical="top" wrapText="1"/>
    </xf>
    <xf numFmtId="0" fontId="3" fillId="0" borderId="0" xfId="0" applyFont="1" applyFill="1" applyBorder="1" applyAlignment="1">
      <alignment horizontal="right" vertical="top"/>
    </xf>
    <xf numFmtId="3" fontId="3" fillId="0" borderId="0" xfId="1" applyNumberFormat="1" applyFont="1" applyFill="1" applyBorder="1" applyAlignment="1">
      <alignment horizontal="center" vertical="top"/>
    </xf>
    <xf numFmtId="168" fontId="3" fillId="0" borderId="0" xfId="3" applyNumberFormat="1" applyFont="1" applyFill="1" applyBorder="1" applyAlignment="1" applyProtection="1">
      <alignment horizontal="center" vertical="top"/>
      <protection locked="0"/>
    </xf>
    <xf numFmtId="0" fontId="3" fillId="0" borderId="0" xfId="3" applyFont="1" applyFill="1" applyBorder="1" applyAlignment="1" applyProtection="1">
      <alignment horizontal="left" vertical="top"/>
      <protection locked="0"/>
    </xf>
    <xf numFmtId="168" fontId="3" fillId="0" borderId="0" xfId="3" applyNumberFormat="1" applyFont="1" applyFill="1" applyBorder="1" applyAlignment="1" applyProtection="1">
      <alignment horizontal="center" vertical="top" wrapText="1"/>
      <protection locked="0"/>
    </xf>
    <xf numFmtId="0" fontId="4" fillId="4" borderId="0" xfId="0" applyFont="1" applyFill="1" applyBorder="1" applyAlignment="1">
      <alignment vertical="top"/>
    </xf>
    <xf numFmtId="0" fontId="4" fillId="4" borderId="0" xfId="0" applyNumberFormat="1" applyFont="1" applyFill="1" applyBorder="1" applyAlignment="1">
      <alignment horizontal="center" vertical="top"/>
    </xf>
    <xf numFmtId="0" fontId="4" fillId="4" borderId="0" xfId="0" applyFont="1" applyFill="1" applyBorder="1" applyAlignment="1">
      <alignment horizontal="left" vertical="top" wrapText="1"/>
    </xf>
    <xf numFmtId="164" fontId="4" fillId="4" borderId="0" xfId="0" applyNumberFormat="1" applyFont="1" applyFill="1" applyBorder="1" applyAlignment="1">
      <alignment horizontal="center" vertical="top"/>
    </xf>
    <xf numFmtId="170" fontId="4" fillId="4" borderId="0" xfId="0" applyNumberFormat="1" applyFont="1" applyFill="1" applyBorder="1" applyAlignment="1">
      <alignment horizontal="center" vertical="top"/>
    </xf>
    <xf numFmtId="0" fontId="4" fillId="4" borderId="0" xfId="0" applyFont="1" applyFill="1" applyBorder="1" applyAlignment="1">
      <alignment vertical="top" wrapText="1"/>
    </xf>
    <xf numFmtId="0" fontId="4" fillId="4" borderId="0" xfId="0" applyFont="1" applyFill="1" applyBorder="1" applyAlignment="1">
      <alignment horizontal="center" vertical="top" wrapText="1"/>
    </xf>
    <xf numFmtId="0" fontId="4" fillId="4" borderId="0" xfId="0" applyFont="1" applyFill="1" applyBorder="1" applyAlignment="1">
      <alignment horizontal="center" vertical="top"/>
    </xf>
    <xf numFmtId="0" fontId="4" fillId="0" borderId="0" xfId="0" applyNumberFormat="1" applyFont="1" applyFill="1" applyBorder="1" applyAlignment="1">
      <alignment horizontal="center" vertical="top"/>
    </xf>
    <xf numFmtId="0" fontId="4" fillId="0" borderId="0" xfId="0" applyFont="1" applyFill="1" applyBorder="1" applyAlignment="1">
      <alignment horizontal="left" vertical="top" wrapText="1"/>
    </xf>
    <xf numFmtId="164" fontId="4" fillId="0" borderId="0" xfId="0" applyNumberFormat="1" applyFont="1" applyFill="1" applyBorder="1" applyAlignment="1">
      <alignment horizontal="center" vertical="top"/>
    </xf>
    <xf numFmtId="170" fontId="4" fillId="0" borderId="0" xfId="0" applyNumberFormat="1" applyFont="1" applyFill="1" applyBorder="1" applyAlignment="1">
      <alignment horizontal="center" vertical="top"/>
    </xf>
    <xf numFmtId="0" fontId="4" fillId="0" borderId="0" xfId="0" applyFont="1" applyFill="1" applyBorder="1" applyAlignment="1">
      <alignment vertical="top" wrapText="1"/>
    </xf>
    <xf numFmtId="0" fontId="4" fillId="0" borderId="0" xfId="0" applyFont="1" applyFill="1" applyBorder="1" applyAlignment="1">
      <alignment horizontal="center" vertical="top" wrapText="1"/>
    </xf>
    <xf numFmtId="0" fontId="4" fillId="0" borderId="0" xfId="0" applyFont="1" applyFill="1" applyBorder="1" applyAlignment="1">
      <alignment horizontal="center" vertical="top"/>
    </xf>
    <xf numFmtId="0" fontId="15" fillId="4" borderId="0" xfId="0" applyFont="1" applyFill="1" applyBorder="1" applyAlignment="1">
      <alignment vertical="top"/>
    </xf>
    <xf numFmtId="0" fontId="15" fillId="4" borderId="0" xfId="0" applyNumberFormat="1" applyFont="1" applyFill="1" applyBorder="1" applyAlignment="1">
      <alignment horizontal="center" vertical="top"/>
    </xf>
    <xf numFmtId="0" fontId="15" fillId="4" borderId="0" xfId="0" applyFont="1" applyFill="1" applyBorder="1" applyAlignment="1">
      <alignment horizontal="left" vertical="top" wrapText="1"/>
    </xf>
    <xf numFmtId="164" fontId="15" fillId="4" borderId="0" xfId="0" applyNumberFormat="1" applyFont="1" applyFill="1" applyBorder="1" applyAlignment="1">
      <alignment horizontal="center" vertical="top"/>
    </xf>
    <xf numFmtId="170" fontId="15" fillId="4" borderId="0" xfId="0" applyNumberFormat="1" applyFont="1" applyFill="1" applyBorder="1" applyAlignment="1">
      <alignment horizontal="center" vertical="top"/>
    </xf>
    <xf numFmtId="0" fontId="15" fillId="4" borderId="0" xfId="0" applyFont="1" applyFill="1" applyBorder="1" applyAlignment="1">
      <alignment vertical="top" wrapText="1"/>
    </xf>
    <xf numFmtId="0" fontId="15" fillId="4" borderId="0" xfId="0" applyFont="1" applyFill="1" applyBorder="1" applyAlignment="1">
      <alignment horizontal="center" vertical="top" wrapText="1"/>
    </xf>
    <xf numFmtId="0" fontId="15" fillId="4" borderId="0" xfId="0" applyFont="1" applyFill="1" applyBorder="1" applyAlignment="1">
      <alignment horizontal="center" vertical="top"/>
    </xf>
    <xf numFmtId="0" fontId="0" fillId="0" borderId="0" xfId="0" pivotButton="1"/>
    <xf numFmtId="0" fontId="0" fillId="0" borderId="0" xfId="0" applyAlignment="1">
      <alignment horizontal="left"/>
    </xf>
    <xf numFmtId="0" fontId="0" fillId="0" borderId="0" xfId="0" applyNumberFormat="1"/>
  </cellXfs>
  <cellStyles count="21">
    <cellStyle name="Comma" xfId="1" builtinId="3"/>
    <cellStyle name="Comma 2" xfId="4"/>
    <cellStyle name="Comma 3" xfId="5"/>
    <cellStyle name="Currency" xfId="2" builtinId="4"/>
    <cellStyle name="Currency 2" xfId="6"/>
    <cellStyle name="Currency 3" xfId="7"/>
    <cellStyle name="Normal" xfId="0" builtinId="0"/>
    <cellStyle name="Normal 2" xfId="8"/>
    <cellStyle name="Normal 3" xfId="9"/>
    <cellStyle name="Normal 4" xfId="10"/>
    <cellStyle name="Normal 5" xfId="11"/>
    <cellStyle name="Normal_Sheet1" xfId="3"/>
    <cellStyle name="Percent 2" xfId="12"/>
    <cellStyle name="Percent 3" xfId="13"/>
    <cellStyle name="Style 21" xfId="14"/>
    <cellStyle name="Style 22" xfId="15"/>
    <cellStyle name="Style 23" xfId="16"/>
    <cellStyle name="Style 24" xfId="17"/>
    <cellStyle name="Style 25" xfId="18"/>
    <cellStyle name="Style 26" xfId="19"/>
    <cellStyle name="Style 27"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ommonwealth of Massachusetts" refreshedDate="43868.423739814818" createdVersion="4" refreshedVersion="4" minRefreshableVersion="3" recordCount="233">
  <cacheSource type="worksheet">
    <worksheetSource ref="A1:AF1048576" sheet="Sheet1"/>
  </cacheSource>
  <cacheFields count="32">
    <cacheField name="Item #" numFmtId="0">
      <sharedItems containsBlank="1" containsMixedTypes="1" containsNumber="1" minValue="1.0009999999999999" maxValue="3.6110000000000002"/>
    </cacheField>
    <cacheField name="Description" numFmtId="0">
      <sharedItems containsBlank="1"/>
    </cacheField>
    <cacheField name="Tax Type" numFmtId="0">
      <sharedItems containsBlank="1"/>
    </cacheField>
    <cacheField name="Tax Expenditure Type" numFmtId="0">
      <sharedItems containsBlank="1" count="17">
        <m/>
        <s v="Exclusions From Gross Income"/>
        <s v="Deferrals Of Gross Income "/>
        <s v="Deductions From Gross Income "/>
        <s v="Accelerated Deductions From Gross Income "/>
        <s v="Deductions From Adjusted Gross Income  "/>
        <s v="PREFERENTIAL RATE OF TAXATION"/>
        <s v="Credits Against Tax  "/>
        <s v="Exclusions From Gross Income "/>
        <s v="Adjustments To Apportionment Formula"/>
        <s v="Exclusions From Property Component"/>
        <s v="Exempt Entities"/>
        <s v="Exempt Products / Services"/>
        <s v="Exempt Products, Taxed Under Another Excise "/>
        <s v="Exempt Component of A Product Or Consumed In Production"/>
        <s v="Exemptions For Specified Uses Of Product / Services"/>
        <s v="Miscellaneous Exemptions"/>
      </sharedItems>
    </cacheField>
    <cacheField name="Typical Claimant / Beneficiary" numFmtId="0">
      <sharedItems containsBlank="1"/>
    </cacheField>
    <cacheField name="Goal" numFmtId="0">
      <sharedItems containsBlank="1"/>
    </cacheField>
    <cacheField name="Budget Function" numFmtId="0">
      <sharedItems containsBlank="1" count="17">
        <m/>
        <s v="Income security"/>
        <s v="Health"/>
        <s v="Employment and Social Services"/>
        <s v="Housing"/>
        <s v="Education and Training"/>
        <s v="Natural Resources and Environment"/>
        <s v="Commerce"/>
        <s v="Energy"/>
        <s v="Community Development"/>
        <s v="Veterans' Benefits"/>
        <s v="Transportation"/>
        <s v="Research and Development"/>
        <s v="Agriculture"/>
        <s v="Transportation "/>
        <s v="General Government"/>
        <s v="Income security; Commerce"/>
      </sharedItems>
    </cacheField>
    <cacheField name="Federal TEB Categories" numFmtId="0">
      <sharedItems containsBlank="1" count="17">
        <m/>
        <s v="Income security"/>
        <s v="Health"/>
        <s v="Education, Training, Employment and Social Services"/>
        <s v="Commerce and Housing"/>
        <s v="Natural Resources and Environment"/>
        <s v="Energy"/>
        <s v="Community and Regional Development"/>
        <s v="Veterans' Benefits and Services"/>
        <s v="Transportation "/>
        <s v="General Science, Space and Technology"/>
        <s v="Agriculture"/>
        <s v="Housing"/>
        <s v="Transportation"/>
        <s v="Commerce and Housing "/>
        <s v="General Purpose Fiscal Assistance"/>
        <s v="Income security; Commerce and Housing"/>
      </sharedItems>
    </cacheField>
    <cacheField name="Industry" numFmtId="0">
      <sharedItems containsBlank="1" count="46">
        <m/>
        <s v="52  Finance and Insurance"/>
        <s v="62  Health Care and Social Assistance"/>
        <s v="81  Other Services"/>
        <s v="61  Educational Services"/>
        <s v="11  Agriculture, Forestry, Fishing, and Hunting"/>
        <s v="72  Accomodation and Food Services"/>
        <s v="23  Construction"/>
        <s v="92  Public Administration"/>
        <s v="48-49  Transportation and Warehousing"/>
        <s v="21  Mining"/>
        <s v="53  Real Estate, Rental, and Leasing"/>
        <s v="31-33  Manufacturing"/>
        <s v="54  Professional, Scientific, and Technical Services"/>
        <s v="56  Administrative and Support and Wast Management and Remediation Services"/>
        <s v="71  Arts, Entertainment, and Recreation"/>
        <s v="Numerous industries"/>
        <s v="22 Utilities / Numerous industries"/>
        <s v="48-49 Transportation and Warehousing"/>
        <s v="21 Mining, Quarrying, Oil &amp; Gas Extraction"/>
        <s v="23 Construction/53 Real Estate and Rental and Leasing"/>
        <s v="53 Real Estate and Rental and Leasing"/>
        <s v="11 Agriculture, Forestry, Fishing, Hunting"/>
        <s v="31-33 Manufacturing"/>
        <s v="Numerous industries / 48-49 Transportation and Warehousing"/>
        <s v="92. Public Administration"/>
        <s v="Numerous industries / 81 Other services"/>
        <s v="23 Construction"/>
        <s v="51 Information"/>
        <s v="54 Professional, Scientific, and Technical Services"/>
        <s v="92 Public Administration"/>
        <s v="52 Finance"/>
        <s v="81 Other services"/>
        <s v="72 Accommodation and Food Services /  Numerous industries"/>
        <s v="21 Mining, Quarrying, and Oil and Gas Extraction / 31-33 Manufacturing"/>
        <s v="72 Accommodation and Food Services"/>
        <s v="44-45 Retail Trade / Numerous industries"/>
        <s v="22 Utilities"/>
        <s v="42 Wholesale Trade"/>
        <s v="48-49 Transportation / Warehousing"/>
        <s v="44-45 Retail Trade"/>
        <s v="72 Accommodation / Food Services"/>
        <s v="61 Educational Services"/>
        <s v="31-33 Manufacturing / Numerous industries"/>
        <s v="51 Information / multiple industries"/>
        <s v="81 Other services / Numerous industries"/>
      </sharedItems>
    </cacheField>
    <cacheField name="FY20 Estimates" numFmtId="0">
      <sharedItems containsBlank="1" containsMixedTypes="1" containsNumber="1" minValue="0" maxValue="9064.6154926942418"/>
    </cacheField>
    <cacheField name="Estimated count of beneficiaries" numFmtId="0">
      <sharedItems containsString="0" containsBlank="1" containsNumber="1" minValue="5" maxValue="6595245.0999999996"/>
    </cacheField>
    <cacheField name="Estimated average Tax Savings($)" numFmtId="0">
      <sharedItems containsBlank="1" containsMixedTypes="1" containsNumber="1" minValue="2.1796005731462507" maxValue="3266666.6666666665"/>
    </cacheField>
    <cacheField name="Based on IRC or MGL?" numFmtId="0">
      <sharedItems containsBlank="1"/>
    </cacheField>
    <cacheField name="Legal Reference" numFmtId="0">
      <sharedItems containsBlank="1"/>
    </cacheField>
    <cacheField name="IRC" numFmtId="0">
      <sharedItems containsBlank="1" containsMixedTypes="1" containsNumber="1" containsInteger="1" minValue="0" maxValue="0"/>
    </cacheField>
    <cacheField name="Section" numFmtId="0">
      <sharedItems containsBlank="1" containsMixedTypes="1" containsNumber="1" containsInteger="1" minValue="0" maxValue="0"/>
    </cacheField>
    <cacheField name="Enacting Statute" numFmtId="0">
      <sharedItems containsBlank="1" containsMixedTypes="1" containsNumber="1" containsInteger="1" minValue="0" maxValue="2011"/>
    </cacheField>
    <cacheField name="Amendments" numFmtId="0">
      <sharedItems containsBlank="1" containsMixedTypes="1" containsNumber="1" containsInteger="1" minValue="0" maxValue="2007"/>
    </cacheField>
    <cacheField name="Approval required?" numFmtId="0">
      <sharedItems containsBlank="1"/>
    </cacheField>
    <cacheField name="If approval required who approves" numFmtId="0">
      <sharedItems containsBlank="1"/>
    </cacheField>
    <cacheField name="Administering Agency (if any)" numFmtId="0">
      <sharedItems containsBlank="1"/>
    </cacheField>
    <cacheField name="Other agencies involved" numFmtId="0">
      <sharedItems containsBlank="1"/>
    </cacheField>
    <cacheField name="Clawback/recapture" numFmtId="0">
      <sharedItems containsBlank="1"/>
    </cacheField>
    <cacheField name="Sunset Date" numFmtId="0">
      <sharedItems containsDate="1" containsBlank="1" containsMixedTypes="1" minDate="2014-01-01T00:00:00" maxDate="2019-01-01T00:00:00"/>
    </cacheField>
    <cacheField name="Caps?" numFmtId="0">
      <sharedItems containsBlank="1"/>
    </cacheField>
    <cacheField name="Refundable?" numFmtId="0">
      <sharedItems containsBlank="1"/>
    </cacheField>
    <cacheField name="Transferable?" numFmtId="0">
      <sharedItems containsBlank="1"/>
    </cacheField>
    <cacheField name="Not in the tax base?" numFmtId="0">
      <sharedItems containsBlank="1"/>
    </cacheField>
    <cacheField name="Are there offsetting effects of federal taxes if the TEB item eliminated?" numFmtId="0">
      <sharedItems containsBlank="1"/>
    </cacheField>
    <cacheField name="Description of the offsetting tax effects" numFmtId="0">
      <sharedItems containsBlank="1"/>
    </cacheField>
    <cacheField name="Notes for estimating count" numFmtId="0">
      <sharedItems containsBlank="1"/>
    </cacheField>
    <cacheField name="Data Sourc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33">
  <r>
    <m/>
    <m/>
    <m/>
    <x v="0"/>
    <m/>
    <m/>
    <x v="0"/>
    <x v="0"/>
    <x v="0"/>
    <n v="9064.6154926942418"/>
    <m/>
    <m/>
    <m/>
    <m/>
    <m/>
    <m/>
    <m/>
    <m/>
    <m/>
    <m/>
    <m/>
    <m/>
    <m/>
    <m/>
    <m/>
    <m/>
    <m/>
    <m/>
    <m/>
    <m/>
    <m/>
    <m/>
  </r>
  <r>
    <m/>
    <m/>
    <m/>
    <x v="0"/>
    <m/>
    <m/>
    <x v="0"/>
    <x v="0"/>
    <x v="0"/>
    <n v="5066.3657782399059"/>
    <m/>
    <m/>
    <m/>
    <m/>
    <m/>
    <m/>
    <m/>
    <m/>
    <m/>
    <m/>
    <m/>
    <m/>
    <m/>
    <m/>
    <m/>
    <m/>
    <m/>
    <m/>
    <m/>
    <m/>
    <m/>
    <m/>
  </r>
  <r>
    <n v="1.0009999999999999"/>
    <s v="Exemption of Premiums on Accident and Accidental Death Insurance"/>
    <s v="Personal Income Tax"/>
    <x v="1"/>
    <s v="Employees whose employers provide accident and accidental death insurance"/>
    <s v="To provide this benefit tax-free to employees"/>
    <x v="1"/>
    <x v="1"/>
    <x v="1"/>
    <n v="32.518658789568384"/>
    <n v="1970000"/>
    <n v="16.50693339571999"/>
    <s v="I.R.C."/>
    <s v="IRC § 106"/>
    <s v="§106"/>
    <n v="0"/>
    <n v="0"/>
    <n v="0"/>
    <m/>
    <m/>
    <m/>
    <m/>
    <m/>
    <m/>
    <m/>
    <s v="No"/>
    <s v="No"/>
    <s v="No"/>
    <s v="Yes"/>
    <s v="Itemizers on Federal Return"/>
    <m/>
    <s v="Fed TEB"/>
  </r>
  <r>
    <n v="1.002"/>
    <s v="Exemption of Premiums on Group-Term Life Insurance"/>
    <s v="Personal Income Tax"/>
    <x v="1"/>
    <s v="Employees whose employers provide group-term life insurance"/>
    <s v="To provide this benefit tax-free to employees"/>
    <x v="1"/>
    <x v="1"/>
    <x v="1"/>
    <n v="26.737563893645117"/>
    <m/>
    <m/>
    <s v="I.R.C."/>
    <s v="IRC § 79"/>
    <s v="§79"/>
    <n v="0"/>
    <n v="0"/>
    <n v="0"/>
    <m/>
    <m/>
    <m/>
    <m/>
    <m/>
    <m/>
    <m/>
    <s v="No"/>
    <s v="No"/>
    <s v="No"/>
    <s v="Yes"/>
    <s v="Itemizers on Federal Return"/>
    <m/>
    <s v="Fed TEB"/>
  </r>
  <r>
    <n v="1.0029999999999999"/>
    <s v="Exemption of Interest on Life Insurance Policy and Annuity Cash Value "/>
    <s v="Personal Income Tax"/>
    <x v="1"/>
    <s v="Persons with life insurance"/>
    <s v="To encourage people to obtain life insurance"/>
    <x v="1"/>
    <x v="1"/>
    <x v="1"/>
    <n v="250.24838121946323"/>
    <m/>
    <m/>
    <s v="I.R.C."/>
    <s v="IRC § 101"/>
    <s v="§101"/>
    <n v="0"/>
    <n v="0"/>
    <n v="0"/>
    <m/>
    <m/>
    <m/>
    <m/>
    <m/>
    <m/>
    <m/>
    <s v="No"/>
    <s v="No"/>
    <s v="No"/>
    <s v="Yes"/>
    <s v="Itemizers on Federal Return"/>
    <m/>
    <s v="Fed TEB"/>
  </r>
  <r>
    <n v="1.004"/>
    <s v="Exemption of Employer Contributions for Medical Insurance Premiums and Medical Care"/>
    <s v="Personal Income Tax"/>
    <x v="1"/>
    <s v="Employees whose employers provide them with health insurance or pay for their medical care"/>
    <s v="To provide these benefits tax-free to employees"/>
    <x v="2"/>
    <x v="2"/>
    <x v="1"/>
    <n v="1277.6219719990422"/>
    <n v="1200000"/>
    <n v="1064.6849766658686"/>
    <s v="I.R.C."/>
    <s v="IRC § 105-6"/>
    <s v="§§105, 106"/>
    <n v="0"/>
    <n v="0"/>
    <n v="0"/>
    <m/>
    <m/>
    <m/>
    <m/>
    <m/>
    <m/>
    <m/>
    <s v="No"/>
    <s v="No"/>
    <s v="No"/>
    <s v="Yes"/>
    <s v="Itemizers on Federal Return"/>
    <m/>
    <s v="Fed TEB"/>
  </r>
  <r>
    <n v="1.0049999999999999"/>
    <s v="Exemption of Annuity or Pension Payments to Firemen and Policemen "/>
    <s v="Personal Income Tax"/>
    <x v="1"/>
    <s v="Certain retired fire and police personnel or their survivors"/>
    <s v="To encourage active service of certain fire and police personnel"/>
    <x v="1"/>
    <x v="1"/>
    <x v="1"/>
    <s v="N.A."/>
    <m/>
    <m/>
    <s v="M.G.L."/>
    <s v="M.G.L. c.32"/>
    <n v="0"/>
    <s v="MGL c. 32"/>
    <s v="St.1945, c. 658, § 1"/>
    <n v="0"/>
    <m/>
    <m/>
    <m/>
    <m/>
    <m/>
    <m/>
    <m/>
    <s v="No"/>
    <s v="No"/>
    <s v="No"/>
    <s v="Yes"/>
    <s v="Itemizers on Federal Return"/>
    <m/>
    <m/>
  </r>
  <r>
    <n v="1.006"/>
    <s v="Exemp. of Distributions from Certain Contributory Pension and Annuity Plans"/>
    <s v="Personal Income Tax"/>
    <x v="1"/>
    <s v="Retired people receiving benefits under federal and Massachusetts government pension and annuity plans and certain similar plans of other states"/>
    <s v="To encourage government service"/>
    <x v="1"/>
    <x v="1"/>
    <x v="1"/>
    <n v="394.92284986677709"/>
    <m/>
    <m/>
    <s v="M.G.L."/>
    <s v="M.G.L. c.2 § 2(a)(2)(E)"/>
    <n v="0"/>
    <s v="§2(a)(2)(E)"/>
    <s v="St. 1973, c. 723, s. 2"/>
    <s v="St. 1993, c. 495, s. 19; St. 1997, c. 139, s. 1"/>
    <m/>
    <m/>
    <m/>
    <m/>
    <m/>
    <m/>
    <m/>
    <s v="No"/>
    <s v="No"/>
    <s v="No"/>
    <s v="Yes"/>
    <s v="Itemizers on Federal Return"/>
    <s v=" "/>
    <s v="Congressional Research "/>
  </r>
  <r>
    <n v="1.0069999999999999"/>
    <s v="Exemption of Railroad Retirement Benefits  "/>
    <s v="Personal Income Tax"/>
    <x v="1"/>
    <s v="Retired railroad workers"/>
    <s v="To encourage railroad work and to eliminate or lessen the tax burden on these recipients"/>
    <x v="1"/>
    <x v="1"/>
    <x v="1"/>
    <n v="5.1764459647929568"/>
    <m/>
    <m/>
    <s v="M.G.L."/>
    <s v="M.G.L. c. 2 § 2(a)(2)(H)"/>
    <n v="0"/>
    <s v="§2(a)(2)(H)"/>
    <s v="St. 1985, c. 593, s. 3"/>
    <s v="None"/>
    <m/>
    <m/>
    <m/>
    <m/>
    <m/>
    <m/>
    <m/>
    <s v="No"/>
    <s v="No"/>
    <s v="No"/>
    <s v="Yes"/>
    <s v="Itemizers on Federal Return"/>
    <m/>
    <s v="Railroad Retirement Board"/>
  </r>
  <r>
    <n v="1.008"/>
    <s v="Exemption of Public Assistance Benefits "/>
    <s v="Personal Income Tax"/>
    <x v="1"/>
    <s v="People on public assistance"/>
    <s v="To eliminate or lessen the tax burden on these recipients"/>
    <x v="1"/>
    <x v="1"/>
    <x v="2"/>
    <n v="198.56056344778096"/>
    <m/>
    <m/>
    <s v="M.G.L."/>
    <s v="Rev. Rul. 71-425, 1971-2 C.B. 76"/>
    <n v="0"/>
    <s v="Rev. Rul. 71-425, 1971-2 C.B. 76"/>
    <n v="0"/>
    <n v="0"/>
    <m/>
    <m/>
    <m/>
    <m/>
    <m/>
    <m/>
    <m/>
    <s v="No"/>
    <s v="No"/>
    <s v="No"/>
    <s v="No"/>
    <s v="Low Income, unlikely to itemize"/>
    <m/>
    <s v="BEA"/>
  </r>
  <r>
    <n v="1.0089999999999999"/>
    <s v="Exemption of Social Security Benefits"/>
    <s v="Personal Income Tax"/>
    <x v="1"/>
    <s v="Recipients of social security benefits"/>
    <s v="To eliminate or lessen the tax burden on these recipients"/>
    <x v="1"/>
    <x v="1"/>
    <x v="2"/>
    <n v="1071.9789239246365"/>
    <n v="1200000"/>
    <n v="893.31576993719716"/>
    <s v="M.G.L."/>
    <s v="M.G.L. c. 62 § 2 (a)(2)(H)"/>
    <n v="0"/>
    <s v="§2(a)(2)(H)"/>
    <s v="St. 1985, c. 593, s. 3"/>
    <s v="None"/>
    <m/>
    <m/>
    <m/>
    <m/>
    <m/>
    <m/>
    <m/>
    <s v="No"/>
    <s v="No"/>
    <s v="No"/>
    <s v="No"/>
    <s v="Low Income, unlikely to itemize"/>
    <s v="Source: Social Security Administration"/>
    <s v="BEA"/>
  </r>
  <r>
    <n v="1.01"/>
    <s v="Exemption of Workers' Compensation Benefits"/>
    <s v="Personal Income Tax"/>
    <x v="1"/>
    <s v="Employees with work-related disabilities or their survivors"/>
    <s v="To compensate employees for work-related injuries or diseases"/>
    <x v="1"/>
    <x v="1"/>
    <x v="2"/>
    <n v="7.3591972500526328"/>
    <m/>
    <m/>
    <s v="I.R.C."/>
    <s v="IRC § 104 (a)(1)"/>
    <s v="§104(a)(1)"/>
    <n v="0"/>
    <n v="0"/>
    <n v="0"/>
    <m/>
    <m/>
    <m/>
    <m/>
    <m/>
    <m/>
    <m/>
    <s v="No"/>
    <s v="No"/>
    <s v="No"/>
    <s v="No"/>
    <s v="Low Income, unlikely to itemize"/>
    <m/>
    <s v="BEA"/>
  </r>
  <r>
    <n v="1.0109999999999999"/>
    <s v="Exemption of Dependent Care Expenses"/>
    <s v="Personal Income Tax"/>
    <x v="1"/>
    <s v="Employees and their dependents whose employers pay for or provide day care."/>
    <s v="To provide this benefit tax-free to a certain extent to employees with dependents"/>
    <x v="3"/>
    <x v="3"/>
    <x v="2"/>
    <n v="14.40456144900881"/>
    <m/>
    <m/>
    <s v="I.R.C."/>
    <s v="IRC § 129"/>
    <s v="§129"/>
    <n v="0"/>
    <n v="0"/>
    <n v="0"/>
    <m/>
    <m/>
    <m/>
    <m/>
    <m/>
    <m/>
    <m/>
    <s v="No"/>
    <s v="No"/>
    <s v="No"/>
    <s v="Yes"/>
    <s v="Itemizers on Federal Return"/>
    <m/>
    <s v="Fed TEB"/>
  </r>
  <r>
    <n v="1.012"/>
    <s v="Exemption of Certain Foster Care Payments "/>
    <s v="Personal Income Tax"/>
    <x v="1"/>
    <s v="Foster parents and their children "/>
    <s v="To encourage foster care"/>
    <x v="3"/>
    <x v="3"/>
    <x v="2"/>
    <n v="4.0949422179456478"/>
    <m/>
    <m/>
    <s v="I.R.C."/>
    <s v="IRC § 131"/>
    <s v="§131"/>
    <n v="0"/>
    <n v="0"/>
    <n v="0"/>
    <m/>
    <m/>
    <m/>
    <m/>
    <m/>
    <m/>
    <m/>
    <s v="No"/>
    <s v="No"/>
    <s v="No"/>
    <s v="Yes"/>
    <s v="Itemizers on Federal Return"/>
    <m/>
    <s v="Fed TEB"/>
  </r>
  <r>
    <n v="1.0129999999999999"/>
    <s v="Exemption of Payments Made to Coal Miners  "/>
    <s v="Personal Income Tax"/>
    <x v="1"/>
    <s v="Coal minors or their survivors"/>
    <s v="To compensate coal minors or their survivors for work-related disabilities or death"/>
    <x v="1"/>
    <x v="1"/>
    <x v="2"/>
    <s v="Negligible"/>
    <m/>
    <m/>
    <s v="I.R.C."/>
    <s v="IRC § 104(a)(1)"/>
    <s v="§104(a)(1)"/>
    <n v="0"/>
    <n v="0"/>
    <n v="0"/>
    <m/>
    <m/>
    <m/>
    <m/>
    <m/>
    <m/>
    <m/>
    <s v="No"/>
    <s v="No"/>
    <s v="No"/>
    <m/>
    <m/>
    <m/>
    <s v="Fed TEB"/>
  </r>
  <r>
    <n v="1.014"/>
    <s v="Exemption of Rental Value of Parsonages"/>
    <s v="Personal Income Tax"/>
    <x v="1"/>
    <s v="Clergy men and women"/>
    <s v="To provide housing tax-free up to the fair market value of the housing to clergy men and women"/>
    <x v="4"/>
    <x v="4"/>
    <x v="3"/>
    <n v="2.8555516525614899"/>
    <m/>
    <m/>
    <s v="I.R.C."/>
    <s v="IRC § 107"/>
    <s v="§107"/>
    <n v="0"/>
    <n v="0"/>
    <n v="0"/>
    <m/>
    <m/>
    <m/>
    <m/>
    <m/>
    <m/>
    <m/>
    <s v="No"/>
    <s v="No"/>
    <s v="No"/>
    <s v="No"/>
    <s v="Low Income, unlikely to itemize"/>
    <m/>
    <s v="Fed TEB"/>
  </r>
  <r>
    <n v="1.0149999999999999"/>
    <s v="Exemption of Scholarships and Fellowships "/>
    <s v="Personal Income Tax"/>
    <x v="1"/>
    <s v="Students at educational institutions receiving scholarships or fellowships."/>
    <s v="To encourage scholastic achievement"/>
    <x v="5"/>
    <x v="3"/>
    <x v="4"/>
    <n v="29.322812453847277"/>
    <n v="255000"/>
    <n v="114.99142138763638"/>
    <s v="I.R.C."/>
    <s v=" IRC § 117"/>
    <s v="§117"/>
    <n v="0"/>
    <n v="0"/>
    <n v="0"/>
    <m/>
    <m/>
    <m/>
    <m/>
    <m/>
    <m/>
    <m/>
    <s v="No"/>
    <s v="No"/>
    <s v="No"/>
    <s v="No"/>
    <s v="Low Income, unlikely to itemize"/>
    <m/>
    <s v="Fed TEB"/>
  </r>
  <r>
    <n v="1.016"/>
    <s v="Exclusion of Certain Prizes and Awards "/>
    <s v="Personal Income Tax"/>
    <x v="1"/>
    <s v="Recipients of prizes and awards who donate them to charities"/>
    <s v="To encourage donations to charities"/>
    <x v="5"/>
    <x v="3"/>
    <x v="4"/>
    <s v="N.A."/>
    <m/>
    <m/>
    <s v="I.R.C."/>
    <s v=" IRC § 74"/>
    <s v="§74"/>
    <n v="0"/>
    <n v="0"/>
    <n v="0"/>
    <m/>
    <m/>
    <m/>
    <m/>
    <m/>
    <m/>
    <m/>
    <s v="No"/>
    <s v="No"/>
    <s v="No"/>
    <m/>
    <m/>
    <m/>
    <m/>
  </r>
  <r>
    <n v="1.0169999999999999"/>
    <s v="Exemption of Cost-Sharing Payments  "/>
    <s v="Personal Income Tax"/>
    <x v="1"/>
    <s v="Persons receiving these payments"/>
    <s v="To encourage water and soil conservation projects"/>
    <x v="6"/>
    <x v="5"/>
    <x v="5"/>
    <s v="Negligible"/>
    <m/>
    <m/>
    <s v="I.R.C."/>
    <s v=" IRC § 126"/>
    <s v="§126"/>
    <n v="0"/>
    <n v="0"/>
    <n v="0"/>
    <m/>
    <m/>
    <m/>
    <m/>
    <m/>
    <m/>
    <m/>
    <s v="No"/>
    <s v="No"/>
    <s v="No"/>
    <s v="Yes"/>
    <s v="Itemizers on Federal Return"/>
    <m/>
    <s v="Fed TEB"/>
  </r>
  <r>
    <n v="1.018"/>
    <s v="Exemption of Meals and Lodging Provided at Work"/>
    <s v="Personal Income Tax"/>
    <x v="1"/>
    <s v="Certain employers and certain of their employees"/>
    <s v="To encourage employers’ provision of meals and lodging to certain employees"/>
    <x v="7"/>
    <x v="4"/>
    <x v="6"/>
    <n v="22.401742721702664"/>
    <m/>
    <m/>
    <s v="I.R.C."/>
    <s v=" IRC § 119"/>
    <s v="§119"/>
    <n v="0"/>
    <n v="0"/>
    <n v="0"/>
    <m/>
    <m/>
    <m/>
    <m/>
    <m/>
    <m/>
    <m/>
    <s v="No"/>
    <s v="No"/>
    <s v="No"/>
    <s v="Yes"/>
    <s v="Itemizers on Federal Return"/>
    <m/>
    <s v="Fed TEB"/>
  </r>
  <r>
    <n v="1.0189999999999999"/>
    <s v="Treatment of Business-Related Entertainment Expenses"/>
    <s v="Personal Income Tax"/>
    <x v="1"/>
    <s v="Businesses, their employees and their guests"/>
    <s v="With certain limitations, to encourage business-related entertainment"/>
    <x v="7"/>
    <x v="4"/>
    <x v="6"/>
    <n v="0"/>
    <m/>
    <m/>
    <s v="I.R.C."/>
    <s v=" IRC § 162"/>
    <s v="§162"/>
    <n v="0"/>
    <n v="0"/>
    <n v="0"/>
    <m/>
    <m/>
    <m/>
    <m/>
    <m/>
    <m/>
    <m/>
    <s v="No"/>
    <s v="No"/>
    <s v="No"/>
    <s v="Yes"/>
    <s v="Itemizers on Federal Return"/>
    <m/>
    <m/>
  </r>
  <r>
    <n v="1.02"/>
    <s v="Exemption of Income from the Sale, Lease or Transfer of Certain Patents"/>
    <s v="Personal Income Tax"/>
    <x v="1"/>
    <s v="Massachusetts residents holding or having applied for such patents"/>
    <s v="To encourage research and development in the areas of energy conservation and alternative energy"/>
    <x v="8"/>
    <x v="6"/>
    <x v="7"/>
    <s v="N.A."/>
    <m/>
    <m/>
    <s v="M.G.L."/>
    <s v="M.G.L. c. 62, § 2(a)(2)(G)"/>
    <n v="0"/>
    <s v="§2(a)(2)(G)"/>
    <s v="St. 1979, c. 796, s. 8"/>
    <s v="St. 1989, c. 730, s. 32"/>
    <m/>
    <m/>
    <m/>
    <m/>
    <m/>
    <m/>
    <m/>
    <s v="No"/>
    <s v="No"/>
    <s v="No"/>
    <s v="Yes"/>
    <s v="Itemizers on Federal Return"/>
    <m/>
    <m/>
  </r>
  <r>
    <n v="1.0209999999999999"/>
    <s v="Exemption of Capital Gains on Home Sale (formerly only for Persons 55 and Over) "/>
    <s v="Personal Income Tax"/>
    <x v="1"/>
    <s v="Taxpayers selling a principal residence"/>
    <s v="To promote home ownership"/>
    <x v="4"/>
    <x v="4"/>
    <x v="1"/>
    <n v="543.14665663772826"/>
    <n v="55000"/>
    <n v="9875.3937570496037"/>
    <s v="I.R.C."/>
    <s v=" IRC § 121"/>
    <s v="§121"/>
    <n v="0"/>
    <n v="0"/>
    <n v="0"/>
    <m/>
    <m/>
    <m/>
    <m/>
    <m/>
    <m/>
    <m/>
    <s v="No"/>
    <s v="No"/>
    <s v="No"/>
    <s v="Yes"/>
    <s v="Itemizers on Federal Return"/>
    <m/>
    <s v="Fed TEB"/>
  </r>
  <r>
    <n v="1.022"/>
    <s v="Nontaxation of Capital Gains at Death"/>
    <s v="Personal Income Tax"/>
    <x v="1"/>
    <s v="Decedents, their estates and their survivors"/>
    <s v="To lessen the tax burden at death"/>
    <x v="7"/>
    <x v="4"/>
    <x v="1"/>
    <n v="954.67537487184063"/>
    <m/>
    <m/>
    <s v="I.R.C."/>
    <s v=" IRC § 1001,1014"/>
    <s v="§§ 1001, 1014"/>
    <n v="0"/>
    <n v="0"/>
    <n v="0"/>
    <m/>
    <m/>
    <m/>
    <m/>
    <m/>
    <m/>
    <m/>
    <s v="No"/>
    <s v="No"/>
    <s v="No"/>
    <s v="Yes"/>
    <s v="Itemizers on Federal Return"/>
    <m/>
    <s v="Fed TEB"/>
  </r>
  <r>
    <n v="1.0229999999999999"/>
    <s v="Exemption of Interest from Massachusetts Obligations"/>
    <s v="Personal Income Tax"/>
    <x v="1"/>
    <s v="Holders of Massachusetts bonds"/>
    <s v="To encourage the acquisition of Massachusetts bonds"/>
    <x v="9"/>
    <x v="7"/>
    <x v="1"/>
    <n v="51.485158853913859"/>
    <m/>
    <m/>
    <s v="M.G.L."/>
    <s v="M.G.L. c. 62, § 2 (a)(1)(A)"/>
    <n v="0"/>
    <s v="§2(a)(1)(A)"/>
    <s v="St. 1973, c. 723, s. 2"/>
    <s v="St. 1992, c. 133, s. 389"/>
    <m/>
    <m/>
    <m/>
    <m/>
    <m/>
    <m/>
    <m/>
    <s v="No"/>
    <s v="No"/>
    <s v="No"/>
    <s v="Yes"/>
    <s v="Itemizers on Federal Return"/>
    <m/>
    <s v="IRS SOI"/>
  </r>
  <r>
    <n v="1.024"/>
    <s v="Exemption of Benefits and Allowances to Armed Forces Personnel"/>
    <s v="Personal Income Tax"/>
    <x v="1"/>
    <s v="Armed Forces personnel"/>
    <s v="To encourage and reward military service"/>
    <x v="10"/>
    <x v="8"/>
    <x v="8"/>
    <n v="33.327633718991827"/>
    <m/>
    <m/>
    <s v="I.R.C."/>
    <s v=" IRC § 112-13"/>
    <s v="§§112-113"/>
    <n v="0"/>
    <n v="0"/>
    <n v="0"/>
    <m/>
    <m/>
    <m/>
    <m/>
    <m/>
    <m/>
    <m/>
    <s v="No"/>
    <s v="No"/>
    <s v="No"/>
    <s v="Yes"/>
    <s v="Itemizers on Federal Return"/>
    <m/>
    <s v="Fed TEB"/>
  </r>
  <r>
    <n v="1.0249999999999999"/>
    <s v="Exemption of Veterans' Pensions, Disability Compensation and G.I. Benefits"/>
    <s v="Personal Income Tax"/>
    <x v="1"/>
    <s v="Armed Forces personnel"/>
    <s v="To encourage and reward military service"/>
    <x v="10"/>
    <x v="8"/>
    <x v="8"/>
    <n v="45.047475108719034"/>
    <n v="365000"/>
    <n v="123.41774002388777"/>
    <s v="I.R.C."/>
    <s v="38 U.S.C. § 5301"/>
    <s v="38 U.S.C. s. 5301"/>
    <n v="0"/>
    <n v="0"/>
    <n v="0"/>
    <m/>
    <m/>
    <m/>
    <m/>
    <m/>
    <m/>
    <m/>
    <s v="No"/>
    <s v="No"/>
    <s v="No"/>
    <s v="No"/>
    <s v="Low Income, unlikely to itemize"/>
    <m/>
    <s v="Fed TEB"/>
  </r>
  <r>
    <n v="1.026"/>
    <s v="Exemption of Military Disability Pensions "/>
    <s v="Personal Income Tax"/>
    <x v="1"/>
    <s v="Retired military personnel with disability pensions"/>
    <s v="To encourage and reward military service"/>
    <x v="10"/>
    <x v="8"/>
    <x v="8"/>
    <n v="0.72321656285557523"/>
    <m/>
    <m/>
    <s v="I.R.C."/>
    <s v="IRC § 104(a)(4)"/>
    <s v="§104(a)(1)"/>
    <n v="0"/>
    <n v="0"/>
    <n v="0"/>
    <m/>
    <m/>
    <m/>
    <m/>
    <m/>
    <m/>
    <m/>
    <s v="No"/>
    <s v="No"/>
    <s v="No"/>
    <s v="No"/>
    <s v="Low Income, unlikely to itemize"/>
    <m/>
    <s v="Fed TEB"/>
  </r>
  <r>
    <n v="1.0269999999999999"/>
    <s v="Exemption of Compensation to Massachusetts-Based Nonresident Military Personnel"/>
    <s v="Personal Income Tax"/>
    <x v="1"/>
    <s v="Non-resident military personnel stationed in Massachusetts"/>
    <s v="To provide tax relief for military personnel who resides or is domiciled in another state"/>
    <x v="10"/>
    <x v="8"/>
    <x v="8"/>
    <n v="10.684233111069654"/>
    <n v="3200"/>
    <n v="3338.8228472092665"/>
    <s v="M.G.L."/>
    <s v="M.G.L. c. 62, § 5A(c)"/>
    <s v="50 USC App. 574"/>
    <s v="§5A(c) "/>
    <s v="St. 1973, c. 723, s. 2"/>
    <s v="None"/>
    <m/>
    <m/>
    <m/>
    <m/>
    <m/>
    <m/>
    <m/>
    <s v="No"/>
    <s v="No"/>
    <s v="No"/>
    <s v="No"/>
    <s v="Low Income, unlikely to itemize"/>
    <m/>
    <s v="DoD"/>
  </r>
  <r>
    <n v="1.028"/>
    <s v="Exemption of Income Received by Persons Killed in Military Action or Terrorist Activity"/>
    <s v="Personal Income Tax"/>
    <x v="1"/>
    <s v="The survivors of these individuals"/>
    <s v="To provide relief for the survivors of these individuals"/>
    <x v="1"/>
    <x v="1"/>
    <x v="8"/>
    <s v="N.A."/>
    <m/>
    <m/>
    <s v="M.G.L."/>
    <s v="M.G.L. c. 62, § 25"/>
    <n v="0"/>
    <s v="§25"/>
    <s v="St. 1932"/>
    <s v="St.1947, c. 322, § 1; St.1955, c. 592, § 4; St.1976, c. 415, § 13; St.1985, c. 593, § 8; St.1988, c. 106, § 13; St.2002, c. 184, § 60."/>
    <m/>
    <m/>
    <m/>
    <m/>
    <m/>
    <m/>
    <m/>
    <s v="No"/>
    <s v="No"/>
    <s v="No"/>
    <m/>
    <m/>
    <m/>
    <m/>
  </r>
  <r>
    <n v="1.0289999999999999"/>
    <s v="Exemption for Retirement Pay of the Uniformed Services"/>
    <s v="Personal Income Tax"/>
    <x v="1"/>
    <s v="Retired members of the Uniformed Services or their survivors"/>
    <s v="To encourage and reward members of these services"/>
    <x v="1"/>
    <x v="1"/>
    <x v="8"/>
    <n v="24.079167761807781"/>
    <n v="19000"/>
    <n v="1267.3246190425148"/>
    <s v="M.G.L."/>
    <s v="M.G.L. c. 62, § 2"/>
    <n v="0"/>
    <s v="§2"/>
    <s v="St.1997, c. 139, s. 1"/>
    <s v="None"/>
    <m/>
    <m/>
    <m/>
    <m/>
    <m/>
    <m/>
    <m/>
    <s v="No"/>
    <s v="No"/>
    <s v="No"/>
    <s v="Yes"/>
    <s v="Itemizers on Federal Return"/>
    <m/>
    <s v="DoD"/>
  </r>
  <r>
    <n v="1.03"/>
    <s v="Exclusion from Gross Income of Parking, T-Pass and Vanpool Fringe Benefits"/>
    <s v="Personal Income Tax"/>
    <x v="1"/>
    <s v="Employees whose employers provide these benefits"/>
    <s v="To provide these benefits tax-free to employees"/>
    <x v="11"/>
    <x v="9"/>
    <x v="9"/>
    <n v="41.190301133453289"/>
    <m/>
    <m/>
    <s v="I.R.C."/>
    <s v="IRC § 132(f)"/>
    <s v="§132(f)"/>
    <n v="0"/>
    <n v="0"/>
    <n v="0"/>
    <m/>
    <m/>
    <m/>
    <m/>
    <m/>
    <m/>
    <m/>
    <s v="No"/>
    <s v="No"/>
    <s v="No"/>
    <s v="Yes"/>
    <s v="Itemizers on Federal Return"/>
    <m/>
    <s v="Fed TEB"/>
  </r>
  <r>
    <n v="1.0309999999999999"/>
    <s v="Health Savings Accounts (exemption)"/>
    <s v="Personal Income Tax"/>
    <x v="1"/>
    <s v="Taxpayers with Health Savings Accounts"/>
    <s v="To exempt from taxation monies and earnings on the monies used to pay medical expenses"/>
    <x v="2"/>
    <x v="2"/>
    <x v="2"/>
    <s v="Included in 1.422"/>
    <m/>
    <m/>
    <s v="I.R.C."/>
    <s v="IRC § 223"/>
    <s v="§223"/>
    <n v="0"/>
    <n v="0"/>
    <n v="0"/>
    <m/>
    <m/>
    <m/>
    <m/>
    <m/>
    <m/>
    <m/>
    <m/>
    <m/>
    <m/>
    <s v="Yes"/>
    <s v="Itemizers on Federal Return"/>
    <m/>
    <m/>
  </r>
  <r>
    <n v="1.032"/>
    <s v="Employer-Provided Adoption Assistance"/>
    <s v="Personal Income Tax"/>
    <x v="1"/>
    <s v="Employees adopting children whose employers provide adoption assistance"/>
    <s v="To provide this benefit tax free to employees who adopt"/>
    <x v="1"/>
    <x v="1"/>
    <x v="2"/>
    <s v="Not Active"/>
    <m/>
    <m/>
    <s v="I.R.C."/>
    <s v="IRC § 137"/>
    <s v="§137"/>
    <n v="0"/>
    <n v="0"/>
    <n v="0"/>
    <m/>
    <m/>
    <m/>
    <m/>
    <m/>
    <m/>
    <m/>
    <s v="No"/>
    <s v="No"/>
    <s v="No"/>
    <s v="Yes"/>
    <s v="Itemizers on Federal Return"/>
    <m/>
    <s v="Fed TEB"/>
  </r>
  <r>
    <n v="1.0329999999999999"/>
    <s v="Employer-Provided Education Assistance"/>
    <s v="Personal Income Tax"/>
    <x v="1"/>
    <s v="Employees whose employers have education assistance programs"/>
    <s v="To encourage employees to seek higher education"/>
    <x v="5"/>
    <x v="3"/>
    <x v="4"/>
    <n v="12.066646056190676"/>
    <m/>
    <m/>
    <s v="I.R.C."/>
    <s v="IRC § 127, 132"/>
    <s v="§§ 127, 132"/>
    <n v="0"/>
    <n v="0"/>
    <n v="0"/>
    <m/>
    <m/>
    <m/>
    <m/>
    <m/>
    <m/>
    <m/>
    <s v="No"/>
    <s v="No"/>
    <s v="No"/>
    <s v="Yes"/>
    <s v="Itemizers on Federal Return"/>
    <m/>
    <s v="Fed TEB"/>
  </r>
  <r>
    <n v="1.0349999999999999"/>
    <s v="Department of Defense Homeowners Assistance Plan "/>
    <s v="Personal Income Tax"/>
    <x v="1"/>
    <s v="Military personnel and civilian employees receiving these payments"/>
    <s v="To compensate for a reduction in the fair market value of their homes"/>
    <x v="1"/>
    <x v="1"/>
    <x v="2"/>
    <s v="N.A."/>
    <m/>
    <m/>
    <s v="I.R.C."/>
    <s v="IRC § 132(m) "/>
    <s v="§132(m)"/>
    <n v="0"/>
    <n v="0"/>
    <n v="0"/>
    <m/>
    <m/>
    <m/>
    <m/>
    <m/>
    <m/>
    <m/>
    <s v="No"/>
    <s v="No"/>
    <s v="No"/>
    <s v="Yes"/>
    <s v="Itemizers on Federal Return"/>
    <m/>
    <m/>
  </r>
  <r>
    <n v="1.036"/>
    <s v="Survivor Annuities of Fallen Public Safety Officers "/>
    <s v="Personal Income Tax"/>
    <x v="1"/>
    <s v="Survivors of public service officers killed in the line of duty"/>
    <s v="To provide relief for survivors of public service officers killed in the line of duty"/>
    <x v="1"/>
    <x v="1"/>
    <x v="2"/>
    <s v="N.A."/>
    <m/>
    <m/>
    <s v="I.R.C."/>
    <s v=" IRC § 101(h)"/>
    <s v="§101(h)"/>
    <n v="0"/>
    <n v="0"/>
    <n v="0"/>
    <m/>
    <m/>
    <m/>
    <m/>
    <m/>
    <m/>
    <m/>
    <s v="No"/>
    <s v="No"/>
    <s v="No"/>
    <s v="Yes"/>
    <s v="Itemizers on Federal Return"/>
    <m/>
    <m/>
  </r>
  <r>
    <n v="1.0369999999999999"/>
    <s v="Survivor Annuities of Fallen Astronauts "/>
    <s v="Personal Income Tax"/>
    <x v="1"/>
    <s v="Survivors of astronauts who die in the line of duty"/>
    <s v="To provide relief for survivors of astronauts who die in the line of duty"/>
    <x v="1"/>
    <x v="1"/>
    <x v="2"/>
    <s v="N.A."/>
    <m/>
    <m/>
    <s v="I.R.C."/>
    <s v="IRC § 101(i) "/>
    <s v="§101(i)"/>
    <n v="0"/>
    <n v="0"/>
    <n v="0"/>
    <m/>
    <m/>
    <m/>
    <m/>
    <m/>
    <m/>
    <m/>
    <s v="No"/>
    <s v="No"/>
    <s v="No"/>
    <s v="Yes"/>
    <s v="Itemizers on Federal Return"/>
    <m/>
    <m/>
  </r>
  <r>
    <n v="1.0389999999999999"/>
    <s v="Discharge of Indebtedness for Health Care Professionals "/>
    <s v="Personal Income Tax"/>
    <x v="1"/>
    <s v="Health care professionals whose loans are forgiven or repaid"/>
    <s v="To encourage people to enter the health care field"/>
    <x v="2"/>
    <x v="2"/>
    <x v="2"/>
    <s v="Negligible"/>
    <m/>
    <m/>
    <s v="I.R.C."/>
    <s v="IRC § 108(f)(4)"/>
    <s v="§108(f)(4)"/>
    <n v="0"/>
    <n v="0"/>
    <n v="0"/>
    <m/>
    <m/>
    <m/>
    <m/>
    <m/>
    <m/>
    <m/>
    <s v="No"/>
    <s v="No"/>
    <s v="No"/>
    <s v="Yes"/>
    <s v="Itemizers on Federal Return"/>
    <m/>
    <m/>
  </r>
  <r>
    <n v="1.04"/>
    <s v="Archer Medical Savings Accounts (exemption)"/>
    <s v="Personal Income Tax"/>
    <x v="1"/>
    <s v="Taxpayers with Archer MSAs"/>
    <s v="To exempt from taxation monies and earnings on the monies used to pay medical expenses"/>
    <x v="2"/>
    <x v="2"/>
    <x v="2"/>
    <s v="Included in 1.420"/>
    <m/>
    <m/>
    <s v="I.R.C."/>
    <s v="IRC § 220"/>
    <s v="§220"/>
    <n v="0"/>
    <n v="0"/>
    <n v="0"/>
    <m/>
    <m/>
    <m/>
    <m/>
    <m/>
    <m/>
    <m/>
    <m/>
    <m/>
    <m/>
    <s v="Yes"/>
    <s v="Itemizers on Federal Return"/>
    <m/>
    <m/>
  </r>
  <r>
    <n v="1.0409999999999999"/>
    <s v="Earnings of Pre-paid and Tuition Savings (&quot;529&quot; plans)"/>
    <s v="Personal Income Tax"/>
    <x v="1"/>
    <s v="Taxpayers with &quot;529&quot; plans"/>
    <s v="To encourage savings for education"/>
    <x v="5"/>
    <x v="3"/>
    <x v="4"/>
    <n v="11.735747572508981"/>
    <m/>
    <m/>
    <s v="I.R.C."/>
    <m/>
    <s v="§539(f)"/>
    <m/>
    <m/>
    <m/>
    <m/>
    <m/>
    <m/>
    <m/>
    <m/>
    <m/>
    <m/>
    <m/>
    <m/>
    <m/>
    <m/>
    <m/>
    <m/>
    <m/>
  </r>
  <r>
    <m/>
    <m/>
    <m/>
    <x v="0"/>
    <m/>
    <m/>
    <x v="0"/>
    <x v="0"/>
    <x v="0"/>
    <n v="2332.8995704712656"/>
    <m/>
    <m/>
    <m/>
    <m/>
    <m/>
    <m/>
    <m/>
    <m/>
    <m/>
    <m/>
    <m/>
    <m/>
    <m/>
    <m/>
    <m/>
    <m/>
    <m/>
    <m/>
    <m/>
    <m/>
    <m/>
    <m/>
  </r>
  <r>
    <n v="1.101"/>
    <s v="Net Exemption of Employer Contributions and Earnings of Private Pension Plans"/>
    <s v="Personal Income Tax"/>
    <x v="2"/>
    <s v="Employees whose employers contribute to private pension plans"/>
    <s v="To provide income for retired employees"/>
    <x v="1"/>
    <x v="1"/>
    <x v="1"/>
    <n v="1944.9222325161413"/>
    <m/>
    <m/>
    <s v="I.R.C."/>
    <s v="IRC § 401-415"/>
    <s v="§§ 401-415"/>
    <s v="§2(a)(2)(F)"/>
    <s v="St. 1973, c. 723, s.2"/>
    <s v="St. 1977, c. 599, s. 2; St. 1993, c. 495, s. 20"/>
    <m/>
    <m/>
    <m/>
    <m/>
    <m/>
    <m/>
    <m/>
    <s v="No"/>
    <s v="No"/>
    <s v="No"/>
    <m/>
    <m/>
    <m/>
    <s v="Fed TEB"/>
  </r>
  <r>
    <n v="1.1019999999999999"/>
    <s v="Treatment of Incentive Stock Options"/>
    <s v="Personal Income Tax"/>
    <x v="2"/>
    <s v="Employees whose employers provide stock options"/>
    <s v="To allow employees to invest in their company by deferring income, which is then taxed as a capital gain"/>
    <x v="7"/>
    <x v="4"/>
    <x v="1"/>
    <s v="N.A."/>
    <m/>
    <m/>
    <s v="I.R.C."/>
    <s v="IRC § 421-425"/>
    <s v="§§ 421-425"/>
    <n v="0"/>
    <n v="0"/>
    <n v="0"/>
    <m/>
    <m/>
    <m/>
    <m/>
    <m/>
    <m/>
    <m/>
    <s v="No"/>
    <s v="No"/>
    <s v="No"/>
    <m/>
    <m/>
    <m/>
    <m/>
  </r>
  <r>
    <n v="1.103"/>
    <s v="Exempt of Earnings on Stock Bonus Plans or Profit Sharing Trusts"/>
    <s v="Personal Income Tax"/>
    <x v="2"/>
    <s v="Employees whose employers provide stock bonus plans or profit sharing trusts"/>
    <s v="To allow employees to defer income"/>
    <x v="7"/>
    <x v="4"/>
    <x v="1"/>
    <s v="N.A."/>
    <m/>
    <m/>
    <s v="M.G.L."/>
    <s v="M.G.L. c. 62, § 5(b)"/>
    <n v="0"/>
    <s v="§5(b)"/>
    <s v="St. 1973, c. 723, s.2"/>
    <s v="St. 1977, c. 599, s. 9"/>
    <m/>
    <m/>
    <m/>
    <m/>
    <m/>
    <m/>
    <m/>
    <s v="No"/>
    <s v="No"/>
    <s v="No"/>
    <m/>
    <m/>
    <m/>
    <m/>
  </r>
  <r>
    <n v="1.1039999999999999"/>
    <s v="Exemption of Earnings on IRA and Keogh Plans "/>
    <s v="Personal Income Tax"/>
    <x v="2"/>
    <s v="Taxpayers with IRA or Keogh plans"/>
    <s v="To allow taxpayers to defer income"/>
    <x v="1"/>
    <x v="1"/>
    <x v="1"/>
    <n v="301.22153763375104"/>
    <m/>
    <m/>
    <s v="M.G.L."/>
    <s v="M.G.L. c. 62, § 2(a)(2)(F)"/>
    <n v="0"/>
    <s v="§2(a)(2)(F)"/>
    <s v="St. 1973, c. 723, s.2"/>
    <s v="St. 1977, c. 599, s. 2"/>
    <m/>
    <m/>
    <m/>
    <m/>
    <m/>
    <m/>
    <m/>
    <s v="No"/>
    <s v="No"/>
    <s v="No"/>
    <m/>
    <m/>
    <m/>
    <s v="Fed TEB"/>
  </r>
  <r>
    <n v="1.1059999999999999"/>
    <s v="Nontaxation of Capital Gains at Time of Gift"/>
    <s v="Personal Income Tax"/>
    <x v="2"/>
    <s v="Donors and donees"/>
    <s v="To allow donees to defer income"/>
    <x v="7"/>
    <x v="4"/>
    <x v="1"/>
    <n v="86.755800321373229"/>
    <m/>
    <m/>
    <s v="I.R.C."/>
    <s v="IRC § 1001, 1015"/>
    <s v="§§ 1001, 1015"/>
    <n v="0"/>
    <n v="0"/>
    <n v="0"/>
    <m/>
    <m/>
    <m/>
    <m/>
    <m/>
    <m/>
    <m/>
    <s v="No"/>
    <s v="No"/>
    <s v="No"/>
    <m/>
    <m/>
    <m/>
    <s v="Fed TEB"/>
  </r>
  <r>
    <m/>
    <m/>
    <m/>
    <x v="0"/>
    <m/>
    <m/>
    <x v="0"/>
    <x v="0"/>
    <x v="0"/>
    <n v="0.33232052725706024"/>
    <m/>
    <m/>
    <m/>
    <m/>
    <m/>
    <m/>
    <m/>
    <m/>
    <m/>
    <m/>
    <m/>
    <m/>
    <m/>
    <m/>
    <m/>
    <m/>
    <m/>
    <m/>
    <m/>
    <m/>
    <m/>
    <m/>
  </r>
  <r>
    <n v="1.2010000000000001"/>
    <s v="Capital Gains Deduction "/>
    <s v="Personal Income Tax"/>
    <x v="3"/>
    <s v="Taxpayers selling collectibles held for more than one year"/>
    <s v="To reduce the tax on gain from the sales of these collectibles"/>
    <x v="7"/>
    <x v="4"/>
    <x v="1"/>
    <s v="N.A."/>
    <m/>
    <m/>
    <s v="M.G.L."/>
    <s v="M.G.L. c. 62, § 2(c)(3)"/>
    <n v="0"/>
    <s v="§2(c)(3)"/>
    <s v="St. 1979, c. 409, s. 2"/>
    <s v="St. 1983, c. 233, s. 14; St. 1988, c. 106, s. 7; St. 1994, c. 195, s. 12; St. 2002, c. 186, s. 7; St. 2002, c. 364, s. 4"/>
    <m/>
    <m/>
    <m/>
    <m/>
    <m/>
    <m/>
    <m/>
    <s v="No"/>
    <s v="No"/>
    <s v="No"/>
    <m/>
    <m/>
    <m/>
    <m/>
  </r>
  <r>
    <n v="1.202"/>
    <s v="Deduction of Capital Losses against Interest and Dividend Income"/>
    <s v="Personal Income Tax"/>
    <x v="3"/>
    <s v="Taxpayers having net capital losses and interest and dividend income"/>
    <s v="To reduce the tax on interest and dividend income"/>
    <x v="7"/>
    <x v="4"/>
    <x v="1"/>
    <s v="N.A."/>
    <m/>
    <m/>
    <s v="M.G.L."/>
    <s v="M.G.L. c. 62, § 2(c)(2)"/>
    <n v="0"/>
    <s v="§2(c)(2)"/>
    <s v="St. 1973, c. 723, s. 2"/>
    <s v="St. 1986, c. 488, s.27; St. 1994, c. 195, s. 12; St. 1999, c. 127, s. 64; St. 2000, c. 236, s. 13; St. 2002, c. 186, s. 7; St. 2002, c. 364, s. 4-5"/>
    <m/>
    <m/>
    <m/>
    <m/>
    <m/>
    <m/>
    <m/>
    <s v="No"/>
    <s v="No"/>
    <s v="No"/>
    <m/>
    <m/>
    <m/>
    <m/>
  </r>
  <r>
    <n v="1.2029999999999998"/>
    <s v="Excess Natural Resource Depletion Allowance  "/>
    <s v="Personal Income Tax"/>
    <x v="3"/>
    <s v="Individuals or investors in extractive industries"/>
    <s v="To attract investment in extractive industries"/>
    <x v="6"/>
    <x v="5"/>
    <x v="10"/>
    <n v="0.26024705507699281"/>
    <m/>
    <m/>
    <s v="I.R.C."/>
    <s v="IRC § 613, 613A"/>
    <s v="§ 613, 613A"/>
    <n v="0"/>
    <n v="0"/>
    <n v="0"/>
    <m/>
    <m/>
    <m/>
    <m/>
    <m/>
    <m/>
    <m/>
    <s v="No"/>
    <s v="No"/>
    <s v="No"/>
    <m/>
    <m/>
    <m/>
    <s v="Fed TEB"/>
  </r>
  <r>
    <n v="1.204"/>
    <s v="Abandoned Building Renovation Deduction"/>
    <s v="Personal Income Tax"/>
    <x v="3"/>
    <s v="Taxpayers renovating eligible buildings in Economic Opportunity Areas"/>
    <s v="To encourage renovation in these areas"/>
    <x v="4"/>
    <x v="4"/>
    <x v="7"/>
    <n v="7.2073472180067447E-2"/>
    <m/>
    <m/>
    <s v="M.G.L."/>
    <s v="M.G.L. c. 62, § 3(B)(a)(10)"/>
    <n v="0"/>
    <s v="§3B(a)(10)"/>
    <s v="St. 1993, c. 19, s. 15"/>
    <s v="None"/>
    <m/>
    <m/>
    <m/>
    <m/>
    <m/>
    <m/>
    <m/>
    <s v="No"/>
    <s v="No"/>
    <s v="No"/>
    <m/>
    <m/>
    <m/>
    <m/>
  </r>
  <r>
    <m/>
    <m/>
    <m/>
    <x v="0"/>
    <m/>
    <m/>
    <x v="0"/>
    <x v="0"/>
    <x v="0"/>
    <n v="234.85212308321721"/>
    <m/>
    <m/>
    <m/>
    <m/>
    <m/>
    <m/>
    <m/>
    <m/>
    <m/>
    <m/>
    <m/>
    <m/>
    <m/>
    <m/>
    <m/>
    <m/>
    <m/>
    <m/>
    <m/>
    <m/>
    <m/>
    <m/>
  </r>
  <r>
    <n v="1.3009999999999999"/>
    <s v="Modified Accelerated Depreciation on Rental Housing"/>
    <s v="Personal Income Tax"/>
    <x v="4"/>
    <s v="Landlords and investors in rental housing"/>
    <s v="To encourage the development and maintaining of rental housing"/>
    <x v="4"/>
    <x v="4"/>
    <x v="11"/>
    <n v="15.908340089088346"/>
    <m/>
    <m/>
    <s v="I.R.C."/>
    <s v="IRC § 168(b)"/>
    <s v="§168(b)"/>
    <n v="0"/>
    <n v="0"/>
    <n v="0"/>
    <m/>
    <m/>
    <m/>
    <m/>
    <m/>
    <m/>
    <m/>
    <s v="No"/>
    <s v="No"/>
    <s v="No"/>
    <m/>
    <m/>
    <m/>
    <s v="Fed TEB"/>
  </r>
  <r>
    <n v="1.3029999999999999"/>
    <s v="Modified Accelerated Depreciation on Buildings (other than Rental Housing) "/>
    <s v="Personal Income Tax"/>
    <x v="4"/>
    <s v="Taxpayers depreciating buildings"/>
    <s v="To accelerate a business deduction"/>
    <x v="7"/>
    <x v="4"/>
    <x v="11"/>
    <n v="8.8016418585177796"/>
    <m/>
    <m/>
    <s v="I.R.C."/>
    <s v="IRC § 167(j), 168(b)"/>
    <s v="§§167(j), 168(b)"/>
    <n v="0"/>
    <n v="0"/>
    <n v="0"/>
    <m/>
    <m/>
    <m/>
    <m/>
    <m/>
    <m/>
    <m/>
    <s v="No"/>
    <s v="No"/>
    <s v="No"/>
    <m/>
    <m/>
    <m/>
    <s v="Fed TEB"/>
  </r>
  <r>
    <n v="1.3039999999999998"/>
    <s v="Modified Accelerate Cost Recovery System (MACRS) for Equipment"/>
    <s v="Personal Income Tax"/>
    <x v="4"/>
    <s v="Taxpayers depreciating tangible personal property"/>
    <s v="To accelerate a business deduction"/>
    <x v="7"/>
    <x v="4"/>
    <x v="12"/>
    <n v="81.371191362860316"/>
    <m/>
    <m/>
    <s v="I.R.C."/>
    <s v="IRC § 168"/>
    <s v="§168"/>
    <n v="0"/>
    <n v="0"/>
    <n v="0"/>
    <m/>
    <m/>
    <m/>
    <m/>
    <m/>
    <m/>
    <m/>
    <s v="No"/>
    <s v="No"/>
    <s v="No"/>
    <m/>
    <m/>
    <m/>
    <s v="Fed TEB"/>
  </r>
  <r>
    <n v="1.3049999999999999"/>
    <s v="Deduction for Excess First-Year Depreciation "/>
    <s v="Personal Income Tax"/>
    <x v="4"/>
    <s v="Taxpayers electing to expense excess first year depreciation"/>
    <s v="To accelerate a business deduction"/>
    <x v="7"/>
    <x v="4"/>
    <x v="12"/>
    <n v="127.30107560901715"/>
    <m/>
    <m/>
    <s v="I.R.C."/>
    <s v="IRC § 179"/>
    <s v="§179"/>
    <n v="0"/>
    <n v="0"/>
    <n v="0"/>
    <m/>
    <m/>
    <m/>
    <m/>
    <m/>
    <m/>
    <m/>
    <s v="No"/>
    <s v="No"/>
    <s v="No"/>
    <m/>
    <m/>
    <m/>
    <s v="Fed TEB"/>
  </r>
  <r>
    <n v="1.3059999999999998"/>
    <s v="Five-Year Amortization of Start-Up Cost"/>
    <s v="Personal Income Tax"/>
    <x v="4"/>
    <s v="Taxpayers starting a business."/>
    <s v="To allow as deductions certain costs that would otherwise have to be capitalized"/>
    <x v="7"/>
    <x v="4"/>
    <x v="0"/>
    <n v="0.6387937142832969"/>
    <m/>
    <m/>
    <s v="I.R.C."/>
    <s v="IRC S. 195"/>
    <s v="§195"/>
    <n v="0"/>
    <n v="0"/>
    <n v="0"/>
    <m/>
    <m/>
    <m/>
    <m/>
    <m/>
    <m/>
    <m/>
    <s v="No"/>
    <s v="No"/>
    <s v="No"/>
    <m/>
    <m/>
    <m/>
    <s v="Fed TEB"/>
  </r>
  <r>
    <n v="1.3079999999999998"/>
    <s v="Expensing of Exploration and Development Costs"/>
    <s v="Personal Income Tax"/>
    <x v="4"/>
    <s v="Taxpayers investing in or in extractive industries"/>
    <s v="To allow as deductions certain costs that would otherwise have to be capitalized and recovered through depreciation or depletion"/>
    <x v="7"/>
    <x v="4"/>
    <x v="10"/>
    <s v="Negligible"/>
    <m/>
    <m/>
    <s v="I.R.C."/>
    <s v="IRC § 263(c), 616, 617"/>
    <s v="§§263(c), 616, 617"/>
    <n v="0"/>
    <n v="0"/>
    <n v="0"/>
    <m/>
    <m/>
    <m/>
    <m/>
    <m/>
    <m/>
    <m/>
    <s v="No"/>
    <s v="No"/>
    <s v="No"/>
    <m/>
    <m/>
    <m/>
    <s v="Fed TEB"/>
  </r>
  <r>
    <n v="1.3089999999999999"/>
    <s v="Expensing of Research and Development Expenditures in One Year"/>
    <s v="Personal Income Tax"/>
    <x v="4"/>
    <s v="Taxpayers investing in or in a trade or business incurring research and development expenditures"/>
    <s v="To encourage research and development"/>
    <x v="12"/>
    <x v="10"/>
    <x v="13"/>
    <n v="0.33221647135853449"/>
    <m/>
    <m/>
    <s v="I.R.C."/>
    <s v="IRC § 174"/>
    <s v="§174"/>
    <n v="0"/>
    <n v="0"/>
    <n v="0"/>
    <m/>
    <m/>
    <m/>
    <m/>
    <m/>
    <m/>
    <m/>
    <s v="No"/>
    <s v="No"/>
    <s v="No"/>
    <m/>
    <m/>
    <m/>
    <s v="Fed TEB"/>
  </r>
  <r>
    <n v="1.31"/>
    <s v="Five-Year Amortization of Pollution Control Facilities"/>
    <s v="Personal Income Tax"/>
    <x v="4"/>
    <s v="Taxpayers investing in or in a trade or business with a certified pollution control facility"/>
    <s v="To promote a clean environment"/>
    <x v="6"/>
    <x v="5"/>
    <x v="14"/>
    <s v="N.A."/>
    <m/>
    <m/>
    <s v="I.R.C."/>
    <s v="IRC § 169"/>
    <s v="§169"/>
    <n v="0"/>
    <n v="0"/>
    <n v="0"/>
    <m/>
    <m/>
    <m/>
    <m/>
    <m/>
    <m/>
    <m/>
    <s v="No"/>
    <s v="No"/>
    <s v="No"/>
    <m/>
    <m/>
    <m/>
    <m/>
  </r>
  <r>
    <n v="1.3109999999999999"/>
    <s v="Seven Year Amortization for Reforestation "/>
    <s v="Personal Income Tax"/>
    <x v="4"/>
    <s v="Taxpayers investing in or in the forestry business"/>
    <s v="To promote reforestation"/>
    <x v="6"/>
    <x v="5"/>
    <x v="5"/>
    <s v="N.A."/>
    <m/>
    <m/>
    <s v="I.R.C."/>
    <s v="IRC § 194"/>
    <s v="§194"/>
    <n v="0"/>
    <n v="0"/>
    <n v="0"/>
    <m/>
    <m/>
    <m/>
    <m/>
    <m/>
    <m/>
    <m/>
    <s v="No"/>
    <s v="No"/>
    <s v="No"/>
    <m/>
    <m/>
    <m/>
    <m/>
  </r>
  <r>
    <n v="1.3119999999999998"/>
    <s v="Expensing of Certain Capital Outlays of Farmers "/>
    <s v="Personal Income Tax"/>
    <x v="4"/>
    <s v="Farmers"/>
    <s v="To promote agricultural production"/>
    <x v="13"/>
    <x v="11"/>
    <x v="5"/>
    <n v="0.49886397809180588"/>
    <m/>
    <m/>
    <s v="I.R.C."/>
    <s v="IRC § 175, 180, 182; Reg. § 1.61-4, 1.162-12, 1.471-6"/>
    <s v="§§175, 180, 182"/>
    <n v="0"/>
    <n v="0"/>
    <n v="0"/>
    <m/>
    <m/>
    <m/>
    <m/>
    <m/>
    <m/>
    <m/>
    <s v="No"/>
    <s v="No"/>
    <s v="No"/>
    <m/>
    <m/>
    <m/>
    <s v="Fed TEB"/>
  </r>
  <r>
    <m/>
    <m/>
    <m/>
    <x v="0"/>
    <m/>
    <m/>
    <x v="0"/>
    <x v="0"/>
    <x v="0"/>
    <n v="991.46967552481715"/>
    <m/>
    <m/>
    <m/>
    <m/>
    <m/>
    <m/>
    <m/>
    <m/>
    <m/>
    <m/>
    <m/>
    <m/>
    <m/>
    <m/>
    <m/>
    <m/>
    <m/>
    <m/>
    <m/>
    <m/>
    <m/>
    <m/>
  </r>
  <r>
    <n v="1.4009999999999998"/>
    <s v="Deduction for Employee Social Security and Railroad Retirement Payments"/>
    <s v="Personal Income Tax"/>
    <x v="5"/>
    <s v="Employees contributing to Social Security or Railroad Retirement"/>
    <s v="To give a benefit to these employees"/>
    <x v="1"/>
    <x v="1"/>
    <x v="1"/>
    <n v="325.77863777872096"/>
    <n v="3585000"/>
    <n v="90.872702309266657"/>
    <s v="M.G.L."/>
    <s v="M.G.L. c. 62, § 3B(a)(3)"/>
    <n v="0"/>
    <s v="§3B(a)(3)"/>
    <s v="St. 1973, c. 723, s. 2"/>
    <s v="St. 1983, c. 233, s. 17"/>
    <m/>
    <m/>
    <m/>
    <m/>
    <m/>
    <m/>
    <m/>
    <s v="No"/>
    <s v="No"/>
    <s v="No"/>
    <m/>
    <m/>
    <m/>
    <s v="Mass. SOI"/>
  </r>
  <r>
    <n v="1.4019999999999999"/>
    <s v="Deduction for Employee Contributions to Public Pension Plans"/>
    <s v="Personal Income Tax"/>
    <x v="5"/>
    <s v="Employees contributing to federal and state contributory pension plans"/>
    <s v="To give a benefit to these employees"/>
    <x v="1"/>
    <x v="1"/>
    <x v="1"/>
    <s v="Included in 1.401"/>
    <m/>
    <m/>
    <s v="M.G.L."/>
    <s v="M.G.L. c. 62, S. 3B(a)(4)"/>
    <n v="0"/>
    <s v="§3B(a)(4)"/>
    <s v="St. 1973, c. 723, s. 2"/>
    <s v="St. 1983, c. 233, s. 18; St. 1993, c. 495, s. 21; St. 1998, c. 485, s. 5"/>
    <m/>
    <m/>
    <m/>
    <m/>
    <m/>
    <m/>
    <m/>
    <s v="No"/>
    <s v="No"/>
    <m/>
    <m/>
    <m/>
    <m/>
    <m/>
  </r>
  <r>
    <n v="1.4029999999999998"/>
    <s v="Additional Exemption for the Elderly"/>
    <s v="Personal Income Tax"/>
    <x v="5"/>
    <s v="Taxpayers age 65 or over"/>
    <s v="To benefit the elderly"/>
    <x v="1"/>
    <x v="1"/>
    <x v="2"/>
    <n v="24.367389317467033"/>
    <n v="495000"/>
    <n v="49.227049126196029"/>
    <s v="M.G.L."/>
    <s v="M.G.L. c. 62, § 3B(b)(1)(C)(2)(C)"/>
    <n v="0"/>
    <s v="§3B(b)(1)(c) &amp;(2)(c) "/>
    <s v="St. 1973, c. 723, s. 2"/>
    <s v="St. 1979, c. 409, s. 3; St. 1986, c. 488, s. 31"/>
    <m/>
    <m/>
    <m/>
    <m/>
    <m/>
    <m/>
    <m/>
    <s v="No"/>
    <s v="No"/>
    <s v="No"/>
    <m/>
    <m/>
    <m/>
    <s v="Mass. SOI"/>
  </r>
  <r>
    <n v="1.4039999999999997"/>
    <s v="Additional Exemption for the Blind  "/>
    <s v="Personal Income Tax"/>
    <x v="5"/>
    <s v="Blind individuals"/>
    <s v="To benefit the blind"/>
    <x v="1"/>
    <x v="1"/>
    <x v="2"/>
    <n v="0.70632674433213993"/>
    <n v="10000"/>
    <n v="70.632674433213992"/>
    <s v="M.G.L."/>
    <s v="M.G.L. c. 62, § 3B(b)(1)(B)(2)(B)"/>
    <n v="0"/>
    <s v="§3B(b)(1)(b) &amp; (2)(b)"/>
    <s v="St. 1973, c. 723, s. 2"/>
    <s v="St. 1979, c. 409, s. 3; St. 1982, c. 377, s. 1; St. 1986, c. 488, s. 31"/>
    <m/>
    <m/>
    <m/>
    <m/>
    <m/>
    <m/>
    <m/>
    <s v="No"/>
    <s v="No"/>
    <s v="No"/>
    <m/>
    <m/>
    <m/>
    <s v="Mass. SOI"/>
  </r>
  <r>
    <n v="1.405"/>
    <s v="Dependents Exemption where the Child Earns Income"/>
    <s v="Personal Income Tax"/>
    <x v="5"/>
    <s v="Taxpayers with dependent children earning income"/>
    <s v="To benefit these taxpayers"/>
    <x v="1"/>
    <x v="1"/>
    <x v="2"/>
    <s v="N.A."/>
    <m/>
    <m/>
    <s v="I.R.C. / M.G.L."/>
    <s v="IRC § 151; M.G.L. c. 62 § 3B(b)(3) "/>
    <s v="§151(c) "/>
    <s v="§3B(b)(3)"/>
    <s v="St. 1986, c. 488, s. 31"/>
    <n v="0"/>
    <m/>
    <m/>
    <m/>
    <m/>
    <m/>
    <m/>
    <m/>
    <s v="No"/>
    <s v="No"/>
    <s v="No"/>
    <m/>
    <m/>
    <m/>
    <m/>
  </r>
  <r>
    <n v="1.4059999999999995"/>
    <s v="Deduction for Dependent Under 12 "/>
    <s v="Personal Income Tax"/>
    <x v="5"/>
    <s v="Certain taxpayers with children under the age of 12"/>
    <s v="To benefit taxpayers with children under age 12 who do not qualify for the deduction for employment-related child care expenses"/>
    <x v="1"/>
    <x v="1"/>
    <x v="2"/>
    <n v="128.06612393798099"/>
    <n v="510000"/>
    <n v="251.11004693721765"/>
    <s v="M.G.L."/>
    <s v="M.G.L. c. 62, § 3B(a)(8)"/>
    <n v="0"/>
    <s v="§3B(a)(8)"/>
    <s v="St. 1975, c. 684, s. 40"/>
    <s v="St. 1977, c. 599, s. 7; St. 1986, c. 488, s. 30; St. 1994, c. 195, s. 2; St. 1997, c. 43, s. 62; St. 199, c. 127, s. 69"/>
    <m/>
    <m/>
    <m/>
    <m/>
    <m/>
    <m/>
    <m/>
    <s v="No"/>
    <s v="No"/>
    <s v="No"/>
    <m/>
    <m/>
    <m/>
    <s v="Mass. SOI"/>
  </r>
  <r>
    <n v="1.4069999999999994"/>
    <s v="Personal Exemption for Students Aged 19 or Over"/>
    <s v="Personal Income Tax"/>
    <x v="5"/>
    <s v="Parents with children age 19 or over who are full-time students"/>
    <s v="To benefit taxpayers with children age 19 or older who are seeking higher education"/>
    <x v="5"/>
    <x v="3"/>
    <x v="2"/>
    <n v="9.8004112797920264"/>
    <m/>
    <m/>
    <s v="I.R.C. / M.G.L."/>
    <s v="IRC § 151©; M.G.L. c. 62 § 3B(b)(3)"/>
    <s v="§151(c) "/>
    <s v="§3B(b)(3)"/>
    <s v="St. 1986, c. 488, s. 31"/>
    <n v="0"/>
    <m/>
    <m/>
    <m/>
    <m/>
    <m/>
    <m/>
    <m/>
    <s v="No"/>
    <s v="No"/>
    <s v="No"/>
    <m/>
    <m/>
    <m/>
    <s v="Dept. of Education"/>
  </r>
  <r>
    <n v="1.4079999999999993"/>
    <s v="Deduction for Adoption Fees"/>
    <s v="Personal Income Tax"/>
    <x v="5"/>
    <s v="Taxpayers adopting children"/>
    <s v="To encourage adoption"/>
    <x v="1"/>
    <x v="1"/>
    <x v="2"/>
    <n v="0.35901410371596221"/>
    <n v="1000"/>
    <n v="359.01410371596222"/>
    <s v="M.G.L."/>
    <s v="M.G.L. c. 62, § 3B(b)(5)"/>
    <n v="0"/>
    <s v="§3B(b)(5)"/>
    <s v="St. 1986, c. 488, s. 31"/>
    <n v="0"/>
    <m/>
    <m/>
    <m/>
    <m/>
    <m/>
    <m/>
    <m/>
    <s v="No"/>
    <s v="No"/>
    <s v="No"/>
    <m/>
    <m/>
    <m/>
    <s v="Mass. SOI"/>
  </r>
  <r>
    <n v="1.4089999999999991"/>
    <s v="Deduction for Business-Related Childcare Expenses"/>
    <s v="Personal Income Tax"/>
    <x v="5"/>
    <s v="Taxpayers with business-related child care expenses"/>
    <s v="To benefit these taxpayers"/>
    <x v="3"/>
    <x v="3"/>
    <x v="2"/>
    <n v="21.971040761720822"/>
    <n v="54000"/>
    <n v="406.87112521705228"/>
    <s v="I.R.C. / M.G.L."/>
    <s v="IRC § 21; M.G.L. c. 62, § 3B(a)(7)"/>
    <s v="§21"/>
    <s v="§3B(a)(7)"/>
    <s v="St. 1974, c. 848, s. 1"/>
    <s v="St. 1977, c. 599, s. 6; St. 1983, c. 233, s. 19; St. 1986, c. 488, s. 29; St. 1999, c. 127, s. 68; St. 200, c. 313, s. 49A"/>
    <m/>
    <m/>
    <m/>
    <m/>
    <m/>
    <m/>
    <m/>
    <s v="No"/>
    <s v="No"/>
    <s v="No"/>
    <m/>
    <m/>
    <m/>
    <s v="Mass. SOI"/>
  </r>
  <r>
    <n v="1.41"/>
    <s v="Exemption of Medical Expenses"/>
    <s v="Personal Income Tax"/>
    <x v="5"/>
    <s v="Taxpayers with high medical or dental expenses in relationship to federal adjusted gross income"/>
    <s v="To benefit these taxpayers"/>
    <x v="1"/>
    <x v="1"/>
    <x v="2"/>
    <n v="154.75928339218211"/>
    <n v="185000"/>
    <n v="836.5366669847682"/>
    <s v="I.R.C. / M.G.L."/>
    <s v="IRC § 213; M.G.L. c. 62, § 3B(b)(4)"/>
    <s v="§213"/>
    <s v="§3B(b)(4)"/>
    <s v="St. 1986, c. 488, s. 31"/>
    <n v="0"/>
    <m/>
    <m/>
    <m/>
    <m/>
    <m/>
    <m/>
    <m/>
    <s v="No"/>
    <s v="No"/>
    <s v="No"/>
    <m/>
    <m/>
    <m/>
    <s v="Mass. SOI"/>
  </r>
  <r>
    <n v="1.4109999999999989"/>
    <s v="Rent Deduction "/>
    <s v="Personal Income Tax"/>
    <x v="5"/>
    <s v="Renters"/>
    <s v="To benefit these taxpayers who are not entitled to take a federal home mortgage interest deduction"/>
    <x v="4"/>
    <x v="12"/>
    <x v="6"/>
    <n v="140.06462008935614"/>
    <n v="770000"/>
    <n v="181.90210401215083"/>
    <s v="M.G.L."/>
    <s v="M.G.L. c. 62, § 3B(a)(9)"/>
    <n v="0"/>
    <s v="§3B(a)(9)"/>
    <s v="St. 1980, c. 580, s. 12"/>
    <s v="St. 1981, c. 782, s. 13; St. 1985, c. 593, s. 5; St. 1994, c. 195, s. 3; St. 1999, c. 127, s. 70"/>
    <m/>
    <m/>
    <m/>
    <m/>
    <m/>
    <m/>
    <m/>
    <s v="No"/>
    <s v="No"/>
    <s v="No"/>
    <m/>
    <m/>
    <m/>
    <s v="Mass. SOI"/>
  </r>
  <r>
    <n v="1.4119999999999988"/>
    <s v="Nontaxation of Charitable Purpose Income of Trustees, Executors or Administrators"/>
    <s v="Personal Income Tax"/>
    <x v="5"/>
    <s v="Recipients such as charitable organizations of monies in trusts or estates set aside for public charitable purposes"/>
    <s v="To benefit these recipients and their public charitable purposes"/>
    <x v="3"/>
    <x v="3"/>
    <x v="2"/>
    <s v="N.A."/>
    <m/>
    <m/>
    <s v="M.G.L."/>
    <s v="M.G.L. c. 62, § 3A(a)(2) B(a)(2)"/>
    <n v="0"/>
    <s v="§3A(a)(2) &amp; §3(B)(a)(2)"/>
    <s v="St. 1973, c. 723, s. 2"/>
    <n v="0"/>
    <m/>
    <m/>
    <m/>
    <m/>
    <m/>
    <m/>
    <m/>
    <s v="No"/>
    <s v="No"/>
    <s v="No"/>
    <m/>
    <m/>
    <m/>
    <m/>
  </r>
  <r>
    <n v="1.4129999999999987"/>
    <s v="Exemption of Interest on Savings in Massachusetts Banks"/>
    <s v="Personal Income Tax"/>
    <x v="5"/>
    <s v="Taxpayers with deposits in Massachusetts banks"/>
    <s v="To encourage savings and deposits in Massachusetts banks"/>
    <x v="7"/>
    <x v="4"/>
    <x v="1"/>
    <n v="3.6826640363561358"/>
    <n v="505000"/>
    <n v="7.2924040323883874"/>
    <s v="M.G.L."/>
    <s v="M.G.L. c. 62, § 3B(a)(6)"/>
    <n v="0"/>
    <s v="§3B(a)(6)"/>
    <s v="St. 1973, c. 723, s. 2"/>
    <s v="St. 1994, c. 60, s. 79"/>
    <m/>
    <m/>
    <m/>
    <m/>
    <m/>
    <m/>
    <m/>
    <s v="No"/>
    <s v="No"/>
    <s v="No"/>
    <m/>
    <m/>
    <m/>
    <s v="Mass. SOI"/>
  </r>
  <r>
    <n v="1.4139999999999999"/>
    <s v="Tuition Tax Deduction"/>
    <s v="Personal Income Tax"/>
    <x v="5"/>
    <s v="Taxpayers paying college tuition on their own behalf or that of a dependent"/>
    <s v="To encourage higher education"/>
    <x v="5"/>
    <x v="3"/>
    <x v="4"/>
    <n v="45.206067041195517"/>
    <n v="65000"/>
    <n v="695.4779544799311"/>
    <s v="M.G.L."/>
    <s v="M.G.L. c. 62, § 3B(a)(11),(12)"/>
    <n v="0"/>
    <s v="§3B(a)(11), (12)"/>
    <s v="St. 1996, c. 151, s. 204"/>
    <s v="St. 1999, c. 127, s. 72; St. 2005, c. 163, s. 4"/>
    <m/>
    <m/>
    <m/>
    <m/>
    <m/>
    <m/>
    <m/>
    <s v="No"/>
    <s v="No"/>
    <s v="No"/>
    <m/>
    <m/>
    <m/>
    <s v="Mass. SOI"/>
  </r>
  <r>
    <n v="1.415"/>
    <s v="Charitable Contributions Tax Deduction"/>
    <s v="Personal Income Tax"/>
    <x v="5"/>
    <s v="Taxpayers making charitable contributions and charitable organizations"/>
    <s v="To support charitable organizations"/>
    <x v="3"/>
    <x v="3"/>
    <x v="2"/>
    <s v="Not Active"/>
    <m/>
    <m/>
    <s v="M.G.L."/>
    <s v="M.G.L. c. 62 § 6I "/>
    <n v="0"/>
    <s v="MGL. §61"/>
    <n v="0"/>
    <s v="Suspended in 2002"/>
    <m/>
    <m/>
    <m/>
    <m/>
    <m/>
    <m/>
    <m/>
    <s v="No"/>
    <s v="No"/>
    <s v="No"/>
    <m/>
    <m/>
    <m/>
    <s v="Suspended"/>
  </r>
  <r>
    <n v="1.4179999999999999"/>
    <s v="Deduction for Costs Involved in Unlawful Discrimination Suits"/>
    <s v="Personal Income Tax"/>
    <x v="5"/>
    <s v="Taxpayers bringing suits for unlawful discrimination"/>
    <s v="To support these taxpayers"/>
    <x v="1"/>
    <x v="1"/>
    <x v="0"/>
    <s v="N.A."/>
    <m/>
    <m/>
    <s v="I.R.C."/>
    <s v="IRC § 62(a)(19) 62(e)"/>
    <s v="§§62(a)(19), 62(e)"/>
    <n v="0"/>
    <n v="0"/>
    <n v="0"/>
    <m/>
    <m/>
    <m/>
    <m/>
    <m/>
    <m/>
    <m/>
    <s v="No"/>
    <s v="No"/>
    <s v="No"/>
    <m/>
    <m/>
    <m/>
    <m/>
  </r>
  <r>
    <n v="1.419"/>
    <s v="Business Exp of National Guard and Reserve Members"/>
    <s v="Personal Income Tax"/>
    <x v="5"/>
    <s v="Certain National Guard and Reserve Members"/>
    <s v="To support these taxpayers"/>
    <x v="10"/>
    <x v="8"/>
    <x v="8"/>
    <s v="Negligible"/>
    <m/>
    <m/>
    <s v="I.R.C."/>
    <s v="IRC § 62(a)(2)(E) 162(p)"/>
    <s v="§§62(a)(2)(E), 162(p)"/>
    <n v="0"/>
    <n v="0"/>
    <n v="0"/>
    <m/>
    <m/>
    <m/>
    <m/>
    <m/>
    <m/>
    <m/>
    <s v="No"/>
    <s v="No"/>
    <s v="No"/>
    <m/>
    <m/>
    <m/>
    <m/>
  </r>
  <r>
    <n v="1.42"/>
    <s v="Archer Medical Savings Accounts (deduction)"/>
    <s v="Personal Income Tax"/>
    <x v="5"/>
    <s v="Taxpayers with Medical Savings Accounts"/>
    <s v="To support saving for health care"/>
    <x v="2"/>
    <x v="2"/>
    <x v="2"/>
    <s v="Negligible"/>
    <m/>
    <m/>
    <s v="I.R.C."/>
    <s v="IRC § 220"/>
    <s v="§220"/>
    <n v="0"/>
    <n v="0"/>
    <n v="0"/>
    <m/>
    <m/>
    <m/>
    <m/>
    <m/>
    <m/>
    <m/>
    <s v="No"/>
    <s v="No"/>
    <s v="No"/>
    <m/>
    <m/>
    <m/>
    <m/>
  </r>
  <r>
    <n v="1.421"/>
    <s v="Clean-Fuel Vehicles and Certain Refueling Prop."/>
    <s v="Personal Income Tax"/>
    <x v="5"/>
    <s v="Taxpayers purchasing clean fuel vehicles"/>
    <s v="To benefit the environment"/>
    <x v="8"/>
    <x v="6"/>
    <x v="0"/>
    <s v="Negligible"/>
    <m/>
    <m/>
    <s v="I.R.C."/>
    <s v="IRC § 62(a)(14) 179A"/>
    <s v="§§62(a)(14), 179A"/>
    <n v="0"/>
    <n v="0"/>
    <n v="0"/>
    <m/>
    <m/>
    <m/>
    <m/>
    <m/>
    <m/>
    <m/>
    <s v="No"/>
    <s v="No"/>
    <s v="No"/>
    <m/>
    <m/>
    <m/>
    <m/>
  </r>
  <r>
    <n v="1.4219999999999999"/>
    <s v="Health Savings Accounts (deduction)"/>
    <s v="Personal Income Tax"/>
    <x v="5"/>
    <s v="Taxpayers with Health Savings Accounts"/>
    <s v="To support saving for health care"/>
    <x v="2"/>
    <x v="2"/>
    <x v="2"/>
    <n v="15.012337074708769"/>
    <n v="10000"/>
    <n v="1501.2337074708769"/>
    <s v="I.R.C."/>
    <s v="IRC § 62(a)(19), 223"/>
    <s v="§§62(a)(19), 223"/>
    <n v="0"/>
    <n v="0"/>
    <n v="0"/>
    <m/>
    <m/>
    <m/>
    <m/>
    <m/>
    <m/>
    <m/>
    <s v="No"/>
    <s v="No"/>
    <s v="No"/>
    <m/>
    <m/>
    <m/>
    <s v="Fed TEB"/>
  </r>
  <r>
    <n v="1.423"/>
    <s v="Commuter Deduction (NEW)"/>
    <s v="Personal Income Tax"/>
    <x v="5"/>
    <s v="Certain taxpayers who commute"/>
    <s v="To encourage use of public transportation and FastLane accounts"/>
    <x v="11"/>
    <x v="13"/>
    <x v="9"/>
    <n v="10.936166482702848"/>
    <n v="225000"/>
    <n v="48.605184367568214"/>
    <s v="M.G.L."/>
    <s v=" M.G.L. Chapter 62, § 3 (B) (a) (15)"/>
    <n v="0"/>
    <s v="§3B(a)(15)"/>
    <s v="St. 2006, c. 139, s. 42"/>
    <n v="0"/>
    <m/>
    <m/>
    <m/>
    <m/>
    <m/>
    <m/>
    <m/>
    <s v="No"/>
    <s v="No"/>
    <s v="No"/>
    <m/>
    <m/>
    <m/>
    <s v="Mass. SOI"/>
  </r>
  <r>
    <n v="1.4239999999999999"/>
    <s v="Self-Employed Health Insurance Deduction"/>
    <s v="Personal Income Tax"/>
    <x v="5"/>
    <s v="Self-employed taxpayers with health insurance"/>
    <s v="To encourage self-employed persons to have health insurance"/>
    <x v="2"/>
    <x v="2"/>
    <x v="2"/>
    <n v="51.667003281667675"/>
    <n v="95000"/>
    <n v="543.86319243860714"/>
    <s v="I.R.C."/>
    <s v="IRC § 162(I)"/>
    <s v="§162(l)"/>
    <n v="0"/>
    <n v="0"/>
    <n v="0"/>
    <m/>
    <m/>
    <m/>
    <m/>
    <m/>
    <m/>
    <m/>
    <s v="No"/>
    <s v="No"/>
    <s v="No"/>
    <m/>
    <m/>
    <m/>
    <s v="Mass. SOI"/>
  </r>
  <r>
    <n v="1.425"/>
    <s v="Student Loan Interest Deduction"/>
    <s v="Personal Income Tax"/>
    <x v="5"/>
    <s v="Taxpayers paying interest on higher education loans"/>
    <s v="To benefit these taxpayers"/>
    <x v="5"/>
    <x v="3"/>
    <x v="4"/>
    <n v="48.095404492667903"/>
    <n v="345000"/>
    <n v="139.40696954396492"/>
    <s v="M.G.L."/>
    <s v="M.G.L. c. 62, § 2(d)(1); I.R.C. § 62(a)(17), ss 221"/>
    <s v="§§62(a)(17), 221"/>
    <s v="§2(d)(1)"/>
    <n v="0"/>
    <n v="0"/>
    <m/>
    <m/>
    <m/>
    <m/>
    <m/>
    <m/>
    <m/>
    <s v="No"/>
    <s v="No"/>
    <s v="No"/>
    <m/>
    <m/>
    <m/>
    <s v="Mass. SOI"/>
  </r>
  <r>
    <n v="1.4259999999999999"/>
    <s v="Expenses of Human Organ Transplant"/>
    <s v="Personal Income Tax"/>
    <x v="5"/>
    <m/>
    <m/>
    <x v="2"/>
    <x v="2"/>
    <x v="2"/>
    <s v="Negligible"/>
    <m/>
    <m/>
    <s v="M.G.L."/>
    <m/>
    <m/>
    <m/>
    <m/>
    <m/>
    <m/>
    <m/>
    <m/>
    <m/>
    <m/>
    <m/>
    <m/>
    <m/>
    <m/>
    <m/>
    <m/>
    <m/>
    <m/>
    <s v="Estimate (new)"/>
  </r>
  <r>
    <n v="1.427"/>
    <s v="Prepaid Tuition or College Savings Plan Deduction "/>
    <s v="Personal Income Tax"/>
    <x v="5"/>
    <s v="Families with college students"/>
    <s v="Promote saving for college"/>
    <x v="5"/>
    <x v="3"/>
    <x v="4"/>
    <n v="9.6999999999999993"/>
    <m/>
    <m/>
    <s v="M.G.L."/>
    <m/>
    <m/>
    <m/>
    <m/>
    <m/>
    <m/>
    <m/>
    <m/>
    <m/>
    <m/>
    <m/>
    <m/>
    <m/>
    <m/>
    <m/>
    <m/>
    <m/>
    <m/>
    <m/>
  </r>
  <r>
    <n v="1.4279999999999999"/>
    <s v="Gambling Loss Deduction"/>
    <s v="Personal Income Tax"/>
    <x v="5"/>
    <s v="Taxpayers who gamble at licensed gaming establishments"/>
    <s v="Allow filers to use casino losses to off-set winnings "/>
    <x v="1"/>
    <x v="1"/>
    <x v="15"/>
    <n v="1.2971857102500002"/>
    <m/>
    <m/>
    <s v="M.G.L."/>
    <m/>
    <m/>
    <m/>
    <m/>
    <m/>
    <m/>
    <m/>
    <m/>
    <m/>
    <m/>
    <m/>
    <m/>
    <m/>
    <m/>
    <m/>
    <m/>
    <m/>
    <m/>
    <m/>
  </r>
  <r>
    <m/>
    <m/>
    <m/>
    <x v="0"/>
    <m/>
    <m/>
    <x v="0"/>
    <x v="0"/>
    <x v="0"/>
    <n v="9.5419904308363943"/>
    <m/>
    <m/>
    <m/>
    <m/>
    <m/>
    <m/>
    <m/>
    <m/>
    <m/>
    <m/>
    <m/>
    <m/>
    <m/>
    <m/>
    <m/>
    <m/>
    <m/>
    <m/>
    <m/>
    <m/>
    <m/>
    <m/>
  </r>
  <r>
    <n v="1.5009999999999999"/>
    <s v="Small Business Stock, Capital Gains Tax Rate"/>
    <s v="Personal Income Tax"/>
    <x v="6"/>
    <s v="Investors with capital gains"/>
    <s v="Promote investment in small businesses"/>
    <x v="7"/>
    <x v="4"/>
    <x v="1"/>
    <n v="9.5419904308363943"/>
    <m/>
    <m/>
    <s v="M.G.L."/>
    <m/>
    <m/>
    <m/>
    <m/>
    <m/>
    <m/>
    <m/>
    <m/>
    <m/>
    <m/>
    <m/>
    <m/>
    <m/>
    <m/>
    <m/>
    <m/>
    <m/>
    <m/>
    <m/>
  </r>
  <r>
    <m/>
    <m/>
    <m/>
    <x v="0"/>
    <m/>
    <m/>
    <x v="0"/>
    <x v="0"/>
    <x v="0"/>
    <n v="429.15403441694264"/>
    <m/>
    <m/>
    <m/>
    <m/>
    <m/>
    <m/>
    <m/>
    <m/>
    <m/>
    <m/>
    <m/>
    <m/>
    <m/>
    <m/>
    <m/>
    <m/>
    <m/>
    <m/>
    <m/>
    <m/>
    <m/>
    <m/>
  </r>
  <r>
    <n v="1.601"/>
    <s v="Renewable Energy Source Credit"/>
    <s v="Personal Income Tax"/>
    <x v="7"/>
    <s v="Homeowners installing renewable energy systems"/>
    <s v="To encourage installation and use of renewable energy sources in residential property"/>
    <x v="8"/>
    <x v="6"/>
    <x v="7"/>
    <n v="9.2133804255088734"/>
    <n v="2000"/>
    <n v="4606.6902127544363"/>
    <s v="M.G.L."/>
    <s v="M.G.L. c. 62, § 6(d)"/>
    <n v="0"/>
    <s v="§6(d)"/>
    <s v="St. 1979, c. 796, s. 9"/>
    <s v="St. 1983, c. 518, s. 2; St. 1987, c. 677, s. 1"/>
    <s v="No"/>
    <m/>
    <m/>
    <s v="No"/>
    <s v="No"/>
    <s v="No"/>
    <s v="No overall cap. Individual claimants limited to 15% of expenditures or $1000 whichever is less"/>
    <s v="No"/>
    <s v="No"/>
    <s v="No"/>
    <m/>
    <m/>
    <m/>
    <s v="Mass. SOI"/>
  </r>
  <r>
    <n v="1.6020000000000001"/>
    <s v="Credit for Removal of Lead Paint "/>
    <s v="Personal Income Tax"/>
    <x v="7"/>
    <s v="Publish health; Landlords de-leading apartments"/>
    <s v="To encourage lead paint removal"/>
    <x v="2"/>
    <x v="2"/>
    <x v="7"/>
    <n v="2.8425220101605206"/>
    <n v="1850"/>
    <n v="1536.4983838705516"/>
    <s v="M.G.L."/>
    <s v="M.G.L. c. 62, § 6(e)"/>
    <n v="0"/>
    <s v="§6(e)"/>
    <s v="St. 1987, c. 773, s. 4"/>
    <s v="St. 1993, c. 482, s. 2; St. 1998, c. 161, s. 291"/>
    <s v="No"/>
    <m/>
    <m/>
    <s v="No"/>
    <s v="No"/>
    <s v="No"/>
    <s v="No overall cap.  Individual claimants limited to cost of removal or $1,500 whichever is less.  If claimant is mandated to remove paint, then credit is one-half the cost of removal or $500, whichever is less"/>
    <s v="No"/>
    <s v="No"/>
    <s v="No"/>
    <m/>
    <m/>
    <m/>
    <s v="Mass. SOI"/>
  </r>
  <r>
    <n v="1.603"/>
    <s v="EDIP/Economic Development Incentive Program Credit"/>
    <s v="Personal Income Tax"/>
    <x v="7"/>
    <s v="Investors in Economic Opportunity areas"/>
    <s v="Promote economic development; retain and keep jobs in Massachusetts"/>
    <x v="7"/>
    <x v="4"/>
    <x v="2"/>
    <n v="4.2818013333333331"/>
    <n v="280"/>
    <n v="15292.147619047619"/>
    <s v="M.G.L."/>
    <s v="M.G.L. c. 62, § 6(g)"/>
    <n v="0"/>
    <s v="§6(g)"/>
    <s v="St. 1993, 19, s. 46"/>
    <n v="0"/>
    <s v="Yes"/>
    <s v="Economic Assistance Coordinating Council"/>
    <s v="Mass. Office of Business Development"/>
    <s v="Municipalities"/>
    <s v="Yes"/>
    <s v="No"/>
    <s v="Yes, $25 million per year"/>
    <s v="Yes-100%, for specified project types"/>
    <s v="No"/>
    <s v="No"/>
    <m/>
    <m/>
    <m/>
    <s v="Mass. SOI"/>
  </r>
  <r>
    <n v="1.6040000000000001"/>
    <s v="Credit for Employing Former Full-Employment Program Participants"/>
    <s v="Personal Income Tax"/>
    <x v="7"/>
    <s v="Employers"/>
    <s v="Promote individual responsibility and self-reliance"/>
    <x v="3"/>
    <x v="3"/>
    <x v="2"/>
    <s v="Not Active"/>
    <n v="250"/>
    <m/>
    <s v="M.G.L."/>
    <s v="St. 1995, c. 5, § 110(m)"/>
    <n v="0"/>
    <n v="0"/>
    <s v="St. 1995, c. 5 §110(m)"/>
    <n v="0"/>
    <s v="Yes"/>
    <s v="Mass. Department of Transitional Assistance"/>
    <s v="Mass. Department of Transitional Assistance"/>
    <s v="No"/>
    <s v="No"/>
    <s v="No"/>
    <s v="No overall, limit $1,200 per employee"/>
    <s v="No"/>
    <s v="No"/>
    <s v="No"/>
    <m/>
    <m/>
    <m/>
    <s v="Mass. SOI"/>
  </r>
  <r>
    <n v="1.605"/>
    <s v="Earned Income Credit"/>
    <s v="Personal Income Tax"/>
    <x v="7"/>
    <s v="Low income, principally parents"/>
    <s v="Support low-income individuals and working families"/>
    <x v="1"/>
    <x v="1"/>
    <x v="2"/>
    <n v="280.24024502123223"/>
    <n v="405000"/>
    <n v="691.95122227464742"/>
    <s v="M.G.L."/>
    <s v="M.G.L. c. 62, § 6(h)"/>
    <n v="0"/>
    <s v="§6(h)"/>
    <s v="St. 1997, c. 43, s. 63"/>
    <s v="St. 1999, c. 127, s. 79"/>
    <s v="No"/>
    <m/>
    <m/>
    <s v="No"/>
    <s v="No"/>
    <s v="No"/>
    <s v="No"/>
    <s v="Yes"/>
    <s v="No"/>
    <s v="No"/>
    <m/>
    <m/>
    <m/>
    <s v="Mass. SOI"/>
  </r>
  <r>
    <n v="1.6060000000000001"/>
    <s v="Septic System Repair Credit"/>
    <s v="Personal Income Tax"/>
    <x v="7"/>
    <s v="Non-urban taxpayers with failing septic systems"/>
    <s v="To help offset the cost of replacement, repair or upgrade of a septic system as required under Title 5"/>
    <x v="4"/>
    <x v="4"/>
    <x v="7"/>
    <n v="7.8677554049848339"/>
    <n v="11000"/>
    <n v="715.25049136225755"/>
    <s v="M.G.L."/>
    <s v="M.G.L. c. 62, § 6(i)"/>
    <n v="0"/>
    <s v="§6(i)"/>
    <s v="St. 1997, c. 43, s. 63"/>
    <s v="St. 1998, c. 175, s. 18"/>
    <s v="No"/>
    <m/>
    <m/>
    <s v="No"/>
    <s v="No"/>
    <s v="No"/>
    <s v="No overall cap.  Limit $1,500 per claimant per year and $6,000 total."/>
    <s v="No"/>
    <s v="No"/>
    <s v="No"/>
    <m/>
    <m/>
    <m/>
    <s v="Mass. SOI"/>
  </r>
  <r>
    <n v="1.607"/>
    <s v="Low Income Housing Tax Credit"/>
    <s v="Personal Income Tax"/>
    <x v="7"/>
    <s v="Developers of residential real estate (only a small percentage claimed via personal income tax)"/>
    <s v="Increasing the Commonwealth's stock of affordable housing units"/>
    <x v="4"/>
    <x v="4"/>
    <x v="7"/>
    <n v="7.7122431199999966"/>
    <n v="220"/>
    <m/>
    <s v="M.G.L."/>
    <s v="M.G.L. c. 62, § 6I a"/>
    <n v="0"/>
    <s v="§6I(a)"/>
    <s v="St. 1999, c. 127, s. 82"/>
    <s v="St.2004, c. 290, §§ 5 to 8, eff. Aug. 10, 2004; St.2004, c. 352, § 27, eff. Sept. 17, 2004; St.2008, c. 119, § 4, eff. May 29, 2008; St.2009, c. 159, § 2, eff. Nov. 23, 2009; St.2010, c. 240, §§ 116, 117, eff. Aug. 1, 2010."/>
    <s v="Yes"/>
    <s v="Department of Housing and Community Development"/>
    <s v="Department of Housing and Community Development"/>
    <s v="No"/>
    <s v="Yes"/>
    <s v="No"/>
    <s v="Currently $50 million per year. Temporarily increased to $100 million per year for tax years 2013 and 2014"/>
    <s v="No"/>
    <s v="Yes"/>
    <s v="No"/>
    <m/>
    <m/>
    <s v="Credits authorized by Department of Housing and Community Development (DHCD);  The count is based on historically claimed figures  in tax returns; however, because it is a transferable credit, count may be different from original claimants."/>
    <s v="Mass. SOI"/>
  </r>
  <r>
    <n v="1.6080000000000001"/>
    <s v="Brownfields Credit"/>
    <s v="Personal Income Tax"/>
    <x v="7"/>
    <s v="Developers cleaning sites (only a small percentage claimed via personal income tax)"/>
    <s v="To facilitate the clean-up of contaminated sites"/>
    <x v="6"/>
    <x v="5"/>
    <x v="7"/>
    <n v="5.5595184816161245"/>
    <n v="60"/>
    <n v="92658.641360268739"/>
    <s v="M.G.L."/>
    <s v="M.G.L. c. 62, §6 (j)"/>
    <n v="0"/>
    <s v="§6J"/>
    <s v="St.2003, c. 141, § 22"/>
    <s v="St.2004, c. 65, §§ 5 to 9, eff. Jan. 1, 2005; St.2004, c. 462, § 2, eff. Jan. 1, 2005; St.2006, c. 123, § 51, eff. June 24, 2006; St.2010, c. 131, § 35"/>
    <s v="No"/>
    <m/>
    <m/>
    <s v="Department  of Environmental Protection"/>
    <s v="Yes"/>
    <d v="2014-01-01T00:00:00"/>
    <s v="No"/>
    <s v="No"/>
    <s v="Yes"/>
    <s v="No"/>
    <m/>
    <m/>
    <s v="Because this credit is transferable, &quot;count&quot; figure made up of both original claimants and transferees.  For original applicants, we expect 70 to 80; see September 2011 report"/>
    <s v="Mass. SOI"/>
  </r>
  <r>
    <n v="1.609"/>
    <s v="Refundable Credit Against Property Tax for Seniors (&quot;Circuit Breaker&quot;)"/>
    <s v="Personal Income Tax"/>
    <x v="7"/>
    <s v="Relatively low income aged 65 or older"/>
    <s v="To assist seniors who are of low to middle income  families that own or rent their housing"/>
    <x v="1"/>
    <x v="1"/>
    <x v="2"/>
    <n v="89.089091154275081"/>
    <n v="82000"/>
    <n v="1086.4523311496962"/>
    <s v="M.G.L."/>
    <s v="M.G.L. c. 62, § 6 (k); Ch. 136 Acts of 2005"/>
    <n v="0"/>
    <s v="§6(k)"/>
    <s v="St. 1999, c. 127, s. 80"/>
    <n v="0"/>
    <s v="No"/>
    <m/>
    <m/>
    <s v="No"/>
    <s v="No"/>
    <s v="No"/>
    <s v="No overall cap.  Limit to individual claimant set annually"/>
    <s v="Yes"/>
    <s v="No"/>
    <s v="No"/>
    <m/>
    <m/>
    <m/>
    <s v="Mass. SOI"/>
  </r>
  <r>
    <n v="1.61"/>
    <s v="Historic Buildings Rehabilitation Credit"/>
    <s v="Personal Income Tax"/>
    <x v="7"/>
    <s v="Owners / developers of historic buildings (only a small percentage claimed via personal income tax)"/>
    <s v="To rehabilitate historic properties that are income producing and some of which increase the stock of affordable housing units"/>
    <x v="7"/>
    <x v="4"/>
    <x v="7"/>
    <n v="8.1884403438188755"/>
    <n v="80"/>
    <n v="102355.50429773596"/>
    <s v="M.G.L."/>
    <s v="M.G.L. c. 62, § 6 J, Chapter 464 Acts of 2004, St. 2006, c. 123, § 51, 65"/>
    <n v="0"/>
    <s v="§6J"/>
    <s v="St.2003, c. 141, § 22"/>
    <s v="St.2004, c. 65, §§ 5 to 9, eff. Jan. 1, 2005; St.2004, c. 462, § 2, eff. Jan. 1, 2005; St.2006, c. 123, § 51, eff. June 24, 2006; St.2010, c. 131, § 35"/>
    <s v="Yes"/>
    <s v="Mass. Historical Commission"/>
    <s v="Mass. Historical Commission"/>
    <m/>
    <s v="Yes"/>
    <d v="2017-12-31T00:00:00"/>
    <s v="Yes, $50 million per year"/>
    <s v="No"/>
    <s v="Yes"/>
    <s v="No"/>
    <m/>
    <m/>
    <s v="Because this credit is transferable, &quot;count&quot; figure made up of both original claimants and transferees.   The count here is based on historically claimed figures in tax returns and may be different from original claimants."/>
    <s v="Mass. SOI"/>
  </r>
  <r>
    <n v="1.611"/>
    <s v="Film Credit, Payroll and Production"/>
    <s v="Personal Income Tax"/>
    <x v="7"/>
    <s v="Film makers, primarily out of state (only a small percentage claimed via personal income tax)"/>
    <s v="To increase economic activity and job creation related to the production of films"/>
    <x v="7"/>
    <x v="4"/>
    <x v="15"/>
    <n v="1.9908321111111109"/>
    <n v="50"/>
    <n v="39816.642222222217"/>
    <s v="M.G.L."/>
    <s v="St. 2007, c. 63; M.G.L. c. 63"/>
    <n v="0"/>
    <s v="§6(l)"/>
    <s v="St. 2005, c. 158"/>
    <s v="St. 2007, c. 63, s. 1; "/>
    <m/>
    <m/>
    <m/>
    <m/>
    <s v="No"/>
    <d v="2023-01-01T00:00:00"/>
    <s v="No"/>
    <s v="Yes-90%"/>
    <s v="Yes"/>
    <s v="No"/>
    <m/>
    <m/>
    <s v="Because this credit is transferable, count of claimants may be different from original claimants.  For this credit, we expect 80 to 90 applicants (see Film Credit report)."/>
    <s v="Mass. SOI"/>
  </r>
  <r>
    <n v="1.613"/>
    <s v="Medical Device User Fee Credit"/>
    <s v="Personal Income Tax"/>
    <x v="7"/>
    <s v="Manufacturers of medical devices"/>
    <s v="To encourage medical device companies to develop or manufacture in Mass. new technologies intended for the use in Mass. and in diagnosis of diseases or in cure of diseases"/>
    <x v="7"/>
    <x v="4"/>
    <x v="12"/>
    <s v="Negligible"/>
    <n v="30"/>
    <e v="#VALUE!"/>
    <s v="M.G.L."/>
    <s v="M.G.L. c. 62, § 6 1/2, Ch. 145 Acts of 2006"/>
    <n v="0"/>
    <s v="§6 1/2"/>
    <s v="St. 2006, c. 145"/>
    <n v="0"/>
    <s v="No"/>
    <m/>
    <m/>
    <s v="No"/>
    <s v="No"/>
    <s v="No"/>
    <s v="No"/>
    <s v="No"/>
    <s v="Yes"/>
    <s v="No"/>
    <m/>
    <m/>
    <s v="Data from Audit was used to estimate the count"/>
    <s v="Mass. SOI"/>
  </r>
  <r>
    <n v="1.6140000000000001"/>
    <s v="Dairy Farmer Tax Credit"/>
    <s v="Personal Income Tax"/>
    <x v="7"/>
    <s v="Dairy farmers"/>
    <s v="To offset the cyclical downturns in milk prices paid to dairy farmers"/>
    <x v="13"/>
    <x v="11"/>
    <x v="5"/>
    <n v="5.0283420000000003"/>
    <n v="200"/>
    <n v="25141.71"/>
    <s v="M.G.L."/>
    <s v="M.G.L. c. 62, § 6 (o), Ch. 310 Acts of 2008 § 3"/>
    <n v="0"/>
    <s v="§6(o)"/>
    <s v="St. 2008, c. 310, s. 3"/>
    <n v="0"/>
    <s v="Yes"/>
    <s v="Department of Agricultural Resources"/>
    <s v="Department of Agricultural Resources"/>
    <s v="No"/>
    <s v="No"/>
    <s v="No"/>
    <s v="Yes, $4 million per year"/>
    <s v="Yes-100%"/>
    <s v="No"/>
    <s v="No"/>
    <m/>
    <m/>
    <s v="Credit 100% refundable.  "/>
    <s v="Mass. SOI"/>
  </r>
  <r>
    <n v="1.615"/>
    <s v="Conservation Land Tax Credit"/>
    <s v="Personal Income Tax"/>
    <x v="7"/>
    <s v="Land owners"/>
    <s v="To encourage the donation of conservation land in perpetuity for the use of all citizens of the Commonwealth"/>
    <x v="6"/>
    <x v="5"/>
    <x v="8"/>
    <n v="2"/>
    <m/>
    <m/>
    <s v="M.G.L."/>
    <s v="M.G.L. c. 62, § 6 (p), Ch. 509 Acts of 2008 § 1-4"/>
    <m/>
    <m/>
    <m/>
    <m/>
    <s v="Yes"/>
    <s v="Secretary of the Office of Energy &amp; Environment Affairs"/>
    <s v="Secretary of the Office of Energy &amp; Environment Affairs"/>
    <s v="No"/>
    <s v="No"/>
    <s v="No"/>
    <s v="Yes, capped at $2 million per year"/>
    <s v="Yes-100%"/>
    <s v="No"/>
    <s v="No"/>
    <m/>
    <m/>
    <m/>
    <m/>
  </r>
  <r>
    <n v="1.6160000000000001"/>
    <s v="Employer Wellness Program Tax Credit"/>
    <s v="Personal Income Tax"/>
    <x v="7"/>
    <s v="Businesses setting up wellness programs"/>
    <s v="Promote Wellness programs"/>
    <x v="2"/>
    <x v="2"/>
    <x v="2"/>
    <n v="0"/>
    <m/>
    <m/>
    <s v="M.G.L."/>
    <m/>
    <m/>
    <m/>
    <m/>
    <m/>
    <m/>
    <m/>
    <m/>
    <m/>
    <m/>
    <m/>
    <m/>
    <m/>
    <m/>
    <m/>
    <m/>
    <m/>
    <m/>
    <m/>
  </r>
  <r>
    <n v="1.617"/>
    <s v="Community Investment Tax Credit"/>
    <s v="Personal Income Tax"/>
    <x v="7"/>
    <s v="community development corporations "/>
    <s v="Provide economic opportunities in low and moderate income areas"/>
    <x v="9"/>
    <x v="7"/>
    <x v="2"/>
    <n v="1.5"/>
    <m/>
    <m/>
    <s v="M.G.L."/>
    <m/>
    <m/>
    <m/>
    <m/>
    <m/>
    <m/>
    <m/>
    <m/>
    <m/>
    <m/>
    <m/>
    <m/>
    <m/>
    <m/>
    <m/>
    <m/>
    <m/>
    <m/>
    <m/>
  </r>
  <r>
    <n v="1.6180000000000001"/>
    <s v="Farming and Fisheries Tax Credit"/>
    <s v="Personal Income Tax"/>
    <x v="7"/>
    <s v="taxpayers who are primarily engaged in agriculture, farming or commercial fishing"/>
    <s v="Support capital investment in local food production"/>
    <x v="13"/>
    <x v="11"/>
    <x v="5"/>
    <n v="0.8898630109017045"/>
    <m/>
    <m/>
    <s v="M.G.L."/>
    <m/>
    <m/>
    <m/>
    <m/>
    <m/>
    <m/>
    <m/>
    <m/>
    <m/>
    <m/>
    <m/>
    <m/>
    <m/>
    <m/>
    <m/>
    <m/>
    <m/>
    <m/>
    <m/>
  </r>
  <r>
    <n v="1.619"/>
    <s v="Certified Housing Development Tax Credit"/>
    <s v="Personal Income Tax"/>
    <x v="7"/>
    <s v="housing developers"/>
    <s v="Promote housing construction"/>
    <x v="4"/>
    <x v="4"/>
    <x v="7"/>
    <n v="1"/>
    <m/>
    <m/>
    <s v="M.G.L."/>
    <m/>
    <m/>
    <m/>
    <m/>
    <m/>
    <m/>
    <m/>
    <m/>
    <m/>
    <m/>
    <m/>
    <m/>
    <m/>
    <m/>
    <m/>
    <m/>
    <m/>
    <m/>
    <m/>
  </r>
  <r>
    <n v="1.62"/>
    <s v="Veteran's Hire Tax Credit"/>
    <s v="Personal Income Tax"/>
    <x v="7"/>
    <s v="businesses with fewer than 100 employees"/>
    <s v="Support veterans"/>
    <x v="10"/>
    <x v="8"/>
    <x v="2"/>
    <n v="0.5"/>
    <m/>
    <m/>
    <s v="M.G.L."/>
    <m/>
    <m/>
    <m/>
    <m/>
    <m/>
    <m/>
    <m/>
    <m/>
    <m/>
    <m/>
    <m/>
    <m/>
    <m/>
    <m/>
    <m/>
    <m/>
    <m/>
    <m/>
    <m/>
  </r>
  <r>
    <n v="1.621"/>
    <s v="Apprentice Tax Credit   "/>
    <s v="Personal Income Tax"/>
    <x v="7"/>
    <s v="employers who offer apprenticeships"/>
    <s v="Promote employment and training"/>
    <x v="3"/>
    <x v="3"/>
    <x v="12"/>
    <n v="1.25"/>
    <m/>
    <m/>
    <s v="M.G.L."/>
    <m/>
    <m/>
    <m/>
    <m/>
    <m/>
    <m/>
    <m/>
    <m/>
    <m/>
    <m/>
    <m/>
    <m/>
    <m/>
    <m/>
    <m/>
    <m/>
    <m/>
    <m/>
    <m/>
  </r>
  <r>
    <m/>
    <m/>
    <m/>
    <x v="0"/>
    <m/>
    <m/>
    <x v="0"/>
    <x v="0"/>
    <x v="0"/>
    <n v="2167.3403655697584"/>
    <m/>
    <m/>
    <m/>
    <m/>
    <m/>
    <m/>
    <m/>
    <m/>
    <m/>
    <m/>
    <m/>
    <m/>
    <m/>
    <m/>
    <m/>
    <m/>
    <m/>
    <m/>
    <m/>
    <m/>
    <m/>
    <m/>
  </r>
  <r>
    <m/>
    <m/>
    <m/>
    <x v="0"/>
    <m/>
    <m/>
    <x v="0"/>
    <x v="0"/>
    <x v="0"/>
    <n v="122.8283777530651"/>
    <m/>
    <m/>
    <m/>
    <m/>
    <m/>
    <m/>
    <m/>
    <m/>
    <m/>
    <m/>
    <m/>
    <m/>
    <m/>
    <m/>
    <m/>
    <m/>
    <m/>
    <m/>
    <m/>
    <m/>
    <m/>
    <m/>
  </r>
  <r>
    <n v="2.0009999999999999"/>
    <s v="Small Business Corporations "/>
    <s v="Corporate and Business Excise "/>
    <x v="8"/>
    <s v="S corporations and their shareholders"/>
    <s v="To benefit small business corporations"/>
    <x v="7"/>
    <x v="4"/>
    <x v="16"/>
    <n v="122.8283777530651"/>
    <n v="95500"/>
    <n v="1286.1610235923047"/>
    <s v="I.R.C."/>
    <s v="IRC, §§ 1361-1363; M.G.L. c. 62, § 17A; M.G.L. c. 63, §§ 23, 32D."/>
    <s v="§§1361-1363"/>
    <n v="0"/>
    <n v="0"/>
    <n v="0"/>
    <m/>
    <m/>
    <m/>
    <m/>
    <m/>
    <m/>
    <m/>
    <s v="N.A."/>
    <s v="N.A."/>
    <s v="No"/>
    <s v="Yes"/>
    <s v="Shareholders of S-corps can itemize their deduction in their individual income taxes"/>
    <m/>
    <s v="Mass. Corporate Tax return data"/>
  </r>
  <r>
    <n v="2.0019999999999998"/>
    <s v="Exemption of Income from the Sale, Lease or Transfer of Certain Patents"/>
    <s v="Corporate and Business Excise "/>
    <x v="8"/>
    <s v="Massachusetts corporations holding or having applied for such patents"/>
    <s v="To encourage research and development in the areas of energy conservation and alternative energy"/>
    <x v="8"/>
    <x v="6"/>
    <x v="17"/>
    <s v="Negligible"/>
    <m/>
    <m/>
    <s v="M.G.L."/>
    <s v="M.G.L. c. 63, § 30.3"/>
    <s v="30(5)(a)"/>
    <n v="0"/>
    <n v="0"/>
    <n v="0"/>
    <m/>
    <m/>
    <m/>
    <m/>
    <m/>
    <m/>
    <m/>
    <s v="N.A."/>
    <s v="N.A."/>
    <s v="No"/>
    <m/>
    <m/>
    <m/>
    <m/>
  </r>
  <r>
    <m/>
    <m/>
    <m/>
    <x v="0"/>
    <m/>
    <m/>
    <x v="0"/>
    <x v="0"/>
    <x v="0"/>
    <n v="0.84042393446710617"/>
    <m/>
    <m/>
    <m/>
    <m/>
    <m/>
    <m/>
    <m/>
    <m/>
    <m/>
    <m/>
    <m/>
    <m/>
    <m/>
    <m/>
    <m/>
    <m/>
    <m/>
    <m/>
    <m/>
    <m/>
    <m/>
    <m/>
  </r>
  <r>
    <n v="2.101"/>
    <s v="Deferral of Tax on Certain Shipping Companies  "/>
    <s v="Corporate and Business Excise "/>
    <x v="2"/>
    <s v="Eligible shipping Companies (Operators of U.S.-flag ships)"/>
    <s v="To encourage construction, modernization and repair"/>
    <x v="7"/>
    <x v="4"/>
    <x v="18"/>
    <n v="0.84042393446710617"/>
    <m/>
    <m/>
    <s v="I.R.C."/>
    <s v="IRC, §§ 1177, 7518(c), (g)(5) "/>
    <s v="§1177, §7518(c), (g)(5)"/>
    <n v="0"/>
    <n v="0"/>
    <n v="0"/>
    <m/>
    <m/>
    <m/>
    <m/>
    <m/>
    <m/>
    <m/>
    <s v="N.A."/>
    <s v="N.A."/>
    <s v="No"/>
    <s v="Yes"/>
    <s v="Shareholders of S-corps can itemize their deduction in their individual income taxes"/>
    <s v="Data is currently unavailable, although this expenditure is estimated as a stepdown from federal data."/>
    <s v="Fed TEB"/>
  </r>
  <r>
    <m/>
    <m/>
    <m/>
    <x v="0"/>
    <m/>
    <m/>
    <x v="0"/>
    <x v="0"/>
    <x v="0"/>
    <n v="201.00551651777039"/>
    <m/>
    <m/>
    <m/>
    <m/>
    <m/>
    <m/>
    <m/>
    <m/>
    <m/>
    <m/>
    <m/>
    <m/>
    <m/>
    <m/>
    <m/>
    <m/>
    <m/>
    <m/>
    <m/>
    <m/>
    <m/>
    <m/>
  </r>
  <r>
    <n v="2.2009999999999996"/>
    <s v="Charitable Contributions and Gifts Deduction"/>
    <s v="Corporate and Business Excise "/>
    <x v="3"/>
    <s v="Corporations making charitable contributions"/>
    <s v="To encourage charitable contributions"/>
    <x v="3"/>
    <x v="3"/>
    <x v="16"/>
    <n v="31.795393525486489"/>
    <n v="43000"/>
    <n v="739.42775640666252"/>
    <s v="I.R.C."/>
    <s v="IRC, § 170 (b)(2)(A), (d)(2)(A) _x000a_"/>
    <s v="§170(b)(2)(A), (d)(2)(A)"/>
    <n v="0"/>
    <n v="0"/>
    <n v="0"/>
    <m/>
    <m/>
    <m/>
    <m/>
    <m/>
    <m/>
    <m/>
    <s v="N.A."/>
    <s v="N.A."/>
    <s v="No"/>
    <s v="Yes"/>
    <s v="Shareholders of S-corps can itemize their deduction in their individual income taxes"/>
    <m/>
    <s v="Fed TEB"/>
  </r>
  <r>
    <n v="2.2029999999999998"/>
    <s v="Net Operating Loss (NOL) Carryover"/>
    <s v="Corporate and Business Excise "/>
    <x v="3"/>
    <s v="Business corporations with net operating losses"/>
    <s v="To allow a departure from strict annual accounting for corporations with fluctuating years of profit and loss"/>
    <x v="7"/>
    <x v="4"/>
    <x v="16"/>
    <n v="168.90190542303444"/>
    <n v="12000"/>
    <n v="14075.158785252868"/>
    <s v="I.R.C."/>
    <s v="IRC, § 172; M.G.L. c. 63, § 30.5; TIR 10- 15. "/>
    <s v="§172"/>
    <n v="0"/>
    <n v="0"/>
    <n v="0"/>
    <m/>
    <m/>
    <m/>
    <m/>
    <m/>
    <m/>
    <m/>
    <s v="N.A."/>
    <s v="N.A."/>
    <s v="No"/>
    <s v="Yes"/>
    <s v="Shareholders of S-corps can itemize their deduction in their individual income taxes"/>
    <m/>
    <s v="Mass. Corporate Tax return data"/>
  </r>
  <r>
    <n v="2.2039999999999997"/>
    <s v="Excess Natural Resource Depletion Allowance "/>
    <s v="Corporate and Business Excise "/>
    <x v="3"/>
    <s v="Corporations in extractive industries"/>
    <s v="To attract corporations to extractive industries"/>
    <x v="6"/>
    <x v="5"/>
    <x v="19"/>
    <n v="0.30821756924944504"/>
    <m/>
    <m/>
    <s v="I.R.C."/>
    <s v="IRC, §§ 613, 613A; M.G.L. c. 63, § 30.3."/>
    <s v="§§613, 613A"/>
    <n v="0"/>
    <n v="0"/>
    <n v="0"/>
    <m/>
    <m/>
    <m/>
    <m/>
    <m/>
    <m/>
    <m/>
    <s v="N.A."/>
    <s v="N.A."/>
    <s v="No"/>
    <s v="Yes"/>
    <s v="Shareholders of S-corps can itemize their deduction in their individual income taxes"/>
    <s v="Data is currently unavailable, although this expenditure is estimated as a stepdown from federal data."/>
    <s v="Fed TEB"/>
  </r>
  <r>
    <n v="2.2050000000000001"/>
    <s v="Deduction for Certain Dividends of Cooperatives"/>
    <s v="Corporate and Business Excise "/>
    <x v="3"/>
    <s v="Cooperatives"/>
    <s v="To benefit cooperatives and their patrons"/>
    <x v="7"/>
    <x v="4"/>
    <x v="0"/>
    <s v="N.A."/>
    <m/>
    <m/>
    <s v="I.R.C."/>
    <s v="IRC, §§ 1381-1388 "/>
    <s v="§§1381-1388"/>
    <n v="0"/>
    <n v="0"/>
    <n v="0"/>
    <m/>
    <m/>
    <m/>
    <m/>
    <m/>
    <m/>
    <m/>
    <s v="N.A."/>
    <s v="N.A."/>
    <s v="No"/>
    <m/>
    <m/>
    <m/>
    <m/>
  </r>
  <r>
    <n v="2.206"/>
    <s v="Economic Opportunity Areas; Tax Deduction for Renovation of Abandoned Buildings"/>
    <s v="Corporate and Business Excise "/>
    <x v="3"/>
    <s v="Corporations renovating eligible buildings in Economic Opportunity Areas"/>
    <s v="To encourage renovation in Economic Opportunity Areas"/>
    <x v="4"/>
    <x v="4"/>
    <x v="20"/>
    <s v="Negligible"/>
    <m/>
    <m/>
    <s v="I.R.C."/>
    <s v="IRC, §§ 613, 613A  "/>
    <n v="0"/>
    <s v="c. 63, § 38O"/>
    <s v="St.1993, c. 19, § 18, was approved Mar. 9, 1993, _x000a_and by § 50 made effective upon passage."/>
    <n v="0"/>
    <m/>
    <m/>
    <m/>
    <m/>
    <m/>
    <m/>
    <m/>
    <s v="N.A."/>
    <s v="N.A."/>
    <s v="No"/>
    <s v="Yes"/>
    <s v="Shareholders of S-corps can itemize their deduction in their individual income taxes"/>
    <m/>
    <m/>
  </r>
  <r>
    <m/>
    <m/>
    <m/>
    <x v="0"/>
    <m/>
    <m/>
    <x v="0"/>
    <x v="0"/>
    <x v="0"/>
    <n v="333.692134006701"/>
    <m/>
    <m/>
    <m/>
    <m/>
    <m/>
    <m/>
    <m/>
    <m/>
    <m/>
    <m/>
    <m/>
    <m/>
    <m/>
    <m/>
    <m/>
    <m/>
    <m/>
    <m/>
    <m/>
    <m/>
    <m/>
    <m/>
  </r>
  <r>
    <n v="2.3009999999999997"/>
    <s v="Modified Accelerated Cost Recovery System on Rental Housing"/>
    <s v="Corporate and Business Excise "/>
    <x v="4"/>
    <s v="Corporate builders and investors in rental housing"/>
    <s v="To encourage the development and maintaining of rental housing"/>
    <x v="4"/>
    <x v="4"/>
    <x v="21"/>
    <n v="2.3111658197845415"/>
    <n v="385"/>
    <n v="6003.0281033364718"/>
    <s v="I.R.C."/>
    <s v="IRC § 168 "/>
    <s v="§168"/>
    <n v="0"/>
    <n v="0"/>
    <n v="0"/>
    <m/>
    <m/>
    <m/>
    <m/>
    <m/>
    <m/>
    <m/>
    <s v="N.A."/>
    <s v="N.A."/>
    <s v="No"/>
    <s v="Yes"/>
    <s v="Shareholders of S-corps can itemize their deduction in their individual income taxes"/>
    <m/>
    <s v="Fed TEB"/>
  </r>
  <r>
    <n v="2.3029999999999999"/>
    <s v="Expenditures to Remove Architectural and Transportation Barriers to the Handicapped and Elderly"/>
    <s v="Corporate and Business Excise "/>
    <x v="4"/>
    <s v="The handicapped and elderly and corporations that remove these barriers"/>
    <s v="To make business properties accessible to the handicapped and elderly"/>
    <x v="3"/>
    <x v="3"/>
    <x v="16"/>
    <n v="0"/>
    <m/>
    <m/>
    <s v="I.R.C."/>
    <s v="IRC, § 190 "/>
    <s v="§190"/>
    <n v="0"/>
    <n v="0"/>
    <n v="0"/>
    <m/>
    <m/>
    <m/>
    <m/>
    <m/>
    <m/>
    <m/>
    <s v="N.A."/>
    <s v="N.A."/>
    <s v="No"/>
    <s v="Yes"/>
    <s v="Shareholders of S-corps can itemize their deduction in their individual income taxes"/>
    <s v="Data is currently unavailable, although this expenditure is estimated as a stepdown from federal data."/>
    <s v="Fed TEB"/>
  </r>
  <r>
    <n v="2.3039999999999998"/>
    <s v="Election to Deduct and Amortize Business Start-Up Costs"/>
    <s v="Corporate and Business Excise "/>
    <x v="4"/>
    <s v="Corporations starting a business"/>
    <s v="To allow as deductions certain costs that would otherwise have to be capitalized"/>
    <x v="7"/>
    <x v="4"/>
    <x v="16"/>
    <n v="0.84042393446710617"/>
    <n v="38000"/>
    <n v="22.11641932808174"/>
    <s v="I.R.C."/>
    <s v="IRC, § 195"/>
    <s v="§195"/>
    <n v="0"/>
    <n v="0"/>
    <n v="0"/>
    <m/>
    <m/>
    <m/>
    <m/>
    <m/>
    <m/>
    <m/>
    <s v="N.A."/>
    <s v="N.A."/>
    <s v="No"/>
    <s v="Yes"/>
    <s v="Shareholders of S-corps can itemize their deduction in their individual income taxes"/>
    <s v="The number of corporations in any of their first five years of existence in Massachusetts was counted and estimated."/>
    <s v="Fed TEB"/>
  </r>
  <r>
    <n v="2.3050000000000002"/>
    <s v="Modified Accelerated Cost Recovery System for Equipment"/>
    <s v="Corporate and Business Excise "/>
    <x v="4"/>
    <s v="Corporations depreciating tangible personal property"/>
    <s v="To accelerate a deduction"/>
    <x v="7"/>
    <x v="4"/>
    <x v="16"/>
    <n v="254.21772254485242"/>
    <n v="18500"/>
    <n v="13741.498515937968"/>
    <s v="I.R.C."/>
    <s v="IRC, § 168"/>
    <s v="§168"/>
    <n v="0"/>
    <n v="0"/>
    <n v="0"/>
    <m/>
    <m/>
    <m/>
    <m/>
    <m/>
    <m/>
    <m/>
    <s v="N.A."/>
    <s v="N.A."/>
    <s v="No"/>
    <s v="Yes"/>
    <s v="Shareholders of S-corps can itemize their deduction in their individual income taxes"/>
    <m/>
    <s v="Fed TEB"/>
  </r>
  <r>
    <n v="2.3059999999999996"/>
    <s v="Deduction for Excess First-Year Depreciation"/>
    <s v="Corporate and Business Excise "/>
    <x v="4"/>
    <s v="Corporations electing to expense depreciable business assets"/>
    <s v="To accelerate a deduction"/>
    <x v="7"/>
    <x v="4"/>
    <x v="16"/>
    <n v="45.803104428457289"/>
    <m/>
    <m/>
    <s v="I.R.C."/>
    <s v="IRC, § 179"/>
    <s v="§179"/>
    <n v="0"/>
    <n v="0"/>
    <n v="0"/>
    <m/>
    <m/>
    <m/>
    <m/>
    <m/>
    <m/>
    <m/>
    <s v="N.A."/>
    <s v="N.A."/>
    <s v="No"/>
    <s v="Yes"/>
    <s v="Shareholders of S-corps can itemize their deduction in their individual income taxes"/>
    <s v="Data is currently unavailable, although this expenditure is estimated as a stepdown from federal data."/>
    <s v="Fed TEB"/>
  </r>
  <r>
    <n v="2.3069999999999999"/>
    <s v="Modified Accelerated Depreciation on Buildings (other than Rental Housing)"/>
    <s v="Corporate and Business Excise "/>
    <x v="4"/>
    <s v="Corporations depreciating buildings other than rental housing"/>
    <s v="To accelerate a deduction"/>
    <x v="7"/>
    <x v="4"/>
    <x v="16"/>
    <n v="1.890953852550989"/>
    <n v="3700"/>
    <n v="511.06860879756459"/>
    <s v="I.R.C."/>
    <s v="IRC, § 168"/>
    <s v="§168"/>
    <n v="0"/>
    <n v="0"/>
    <n v="0"/>
    <m/>
    <m/>
    <m/>
    <m/>
    <m/>
    <m/>
    <m/>
    <s v="N.A."/>
    <s v="N.A."/>
    <s v="No"/>
    <s v="Yes"/>
    <s v="Shareholders of S-corps can itemize their deduction in their individual income taxes"/>
    <m/>
    <s v="Fed TEB"/>
  </r>
  <r>
    <n v="2.3079999999999998"/>
    <s v="Expensing of Research and Development Expenditures in One Year"/>
    <s v="Corporate and Business Excise "/>
    <x v="4"/>
    <s v="Corporations incurring research and experimental expenditures"/>
    <s v="To encourage research and development by allowing an accelerated deduction"/>
    <x v="12"/>
    <x v="10"/>
    <x v="16"/>
    <n v="26.343644611086823"/>
    <n v="950"/>
    <n v="27730.152222196655"/>
    <s v="I.R.C."/>
    <s v="IRC, s. 174"/>
    <s v="§174"/>
    <n v="0"/>
    <n v="0"/>
    <n v="0"/>
    <m/>
    <m/>
    <m/>
    <m/>
    <m/>
    <m/>
    <m/>
    <s v="N.A."/>
    <s v="N.A."/>
    <s v="No"/>
    <s v="Yes"/>
    <s v="Shareholders of S-corps can itemize their deduction in their individual income taxes"/>
    <m/>
    <s v="Fed TEB"/>
  </r>
  <r>
    <n v="2.3089999999999997"/>
    <s v="Expensing of Exploration and Development Costs"/>
    <s v="Corporate and Business Excise "/>
    <x v="4"/>
    <s v="Corporations investing in or engaged in extractive industries"/>
    <s v="To encourage mining or drilling of natural resources by allowing an accelerated deduction"/>
    <x v="7"/>
    <x v="4"/>
    <x v="19"/>
    <s v="Negligible"/>
    <m/>
    <m/>
    <s v="I.R.C."/>
    <s v="IRC, §§ 193, 263(c), 616, 617; M.G.L. c. 63, § 30.3."/>
    <s v="§§193, 263(c), 616, 617"/>
    <n v="0"/>
    <n v="0"/>
    <n v="0"/>
    <m/>
    <m/>
    <m/>
    <m/>
    <m/>
    <m/>
    <m/>
    <s v="N.A."/>
    <s v="N.A."/>
    <s v="No"/>
    <s v="Yes"/>
    <s v="Shareholders of S-corps can itemize their deduction in their individual income taxes"/>
    <s v="Data is currently unavailable, although this expenditure is estimated as a stepdown from federal data."/>
    <s v="Fed TEB"/>
  </r>
  <r>
    <n v="2.3109999999999999"/>
    <s v="Five-Year Amortization of Pollution Control Facilities"/>
    <s v="Corporate and Business Excise "/>
    <x v="4"/>
    <s v="Corporations with certified pollution control facilities"/>
    <s v="promote a clean environment by allowing an accelerated deduction"/>
    <x v="6"/>
    <x v="5"/>
    <x v="16"/>
    <n v="2.134907066550733"/>
    <m/>
    <m/>
    <s v="I.R.C."/>
    <s v="IRC, § 169 "/>
    <s v="§169"/>
    <n v="0"/>
    <n v="0"/>
    <n v="0"/>
    <m/>
    <m/>
    <m/>
    <m/>
    <m/>
    <m/>
    <m/>
    <s v="N.A."/>
    <s v="N.A."/>
    <s v="No"/>
    <m/>
    <m/>
    <m/>
    <m/>
  </r>
  <r>
    <n v="2.3119999999999998"/>
    <s v="Expensing of Certain Expenditures for Alternative Energy Sources"/>
    <s v="Corporate and Business Excise "/>
    <x v="4"/>
    <s v="Corporations investing in solar or wind systems to use in their business"/>
    <s v="To encourage investment in alternative energy by allowing an accelerated deduction"/>
    <x v="8"/>
    <x v="6"/>
    <x v="16"/>
    <s v="Not Active"/>
    <n v="45"/>
    <e v="#VALUE!"/>
    <s v="M.G.L."/>
    <s v="M.G.L. c. 63, § 38H "/>
    <n v="0"/>
    <s v="§ 38H"/>
    <s v="Added by St.1976, c. 487, § 1. "/>
    <s v="Amended by St.1989, c. 341, § 52; St.2008, c. 173, §§ 72, 73, eff. July 3, 2008."/>
    <m/>
    <m/>
    <m/>
    <m/>
    <m/>
    <m/>
    <m/>
    <s v="N.A."/>
    <s v="N.A."/>
    <s v="No"/>
    <s v="Yes"/>
    <s v="Shareholders of S-corps can itemize their deduction in their individual income taxes"/>
    <m/>
    <s v="Fed TEB"/>
  </r>
  <r>
    <n v="2.3129999999999997"/>
    <s v="Seven-Year Amortization for Reforestation  "/>
    <s v="Corporate and Business Excise "/>
    <x v="4"/>
    <s v="Corporations investing in or engaged in the forestry business"/>
    <s v="encourage reforestation by allowing an accelerated deduction"/>
    <x v="6"/>
    <x v="5"/>
    <x v="22"/>
    <n v="0.1502117489510903"/>
    <m/>
    <m/>
    <s v="I.R.C."/>
    <s v="IRC, § 194"/>
    <s v="§194"/>
    <n v="0"/>
    <n v="0"/>
    <n v="0"/>
    <m/>
    <m/>
    <m/>
    <m/>
    <m/>
    <m/>
    <m/>
    <s v="N.A."/>
    <s v="N.A."/>
    <s v="No"/>
    <s v="Yes"/>
    <s v="Shareholders of S-corps can itemize their deduction in their individual income taxes"/>
    <m/>
    <m/>
  </r>
  <r>
    <m/>
    <m/>
    <m/>
    <x v="0"/>
    <m/>
    <m/>
    <x v="0"/>
    <x v="0"/>
    <x v="0"/>
    <n v="398.00667457891939"/>
    <m/>
    <m/>
    <m/>
    <m/>
    <m/>
    <m/>
    <m/>
    <m/>
    <m/>
    <m/>
    <m/>
    <m/>
    <m/>
    <m/>
    <m/>
    <m/>
    <m/>
    <m/>
    <m/>
    <m/>
    <m/>
    <m/>
  </r>
  <r>
    <n v="2.4009999999999998"/>
    <s v="Unequal Weighting of Sales, Payroll, and Property in Apportionment Formula"/>
    <s v="Corporate and Business Excise "/>
    <x v="9"/>
    <s v="Most corporations that apportion income"/>
    <s v="To lower Massachusetts corporate taxes"/>
    <x v="7"/>
    <x v="14"/>
    <x v="16"/>
    <n v="398.00667457891939"/>
    <n v="65500"/>
    <n v="6076.4377798308306"/>
    <s v="M.G.L."/>
    <s v="M.G.L. c. 63, § 38 (c), (k), (l), (m) "/>
    <n v="0"/>
    <s v="§ 38(c) ; § 38(k) ;38(l);38(m)"/>
    <n v="0"/>
    <s v="St.2008, c. 173, § 66, an emergency act, repealing this section, was approved July 3, 2008, effective July 3, 2008, and by § 101 made applicable to tax years beginning on or after Jan. 1, 2009.   ;     St.1985, c. 188, § 10A, repealing this section, was a"/>
    <m/>
    <m/>
    <m/>
    <m/>
    <m/>
    <m/>
    <m/>
    <s v="N.A."/>
    <s v="N.A."/>
    <s v="No"/>
    <s v="Yes"/>
    <s v="Shareholders of S-corps can itemize their deduction in their individual income taxes"/>
    <m/>
    <s v="Mass. Corporate Tax return data"/>
  </r>
  <r>
    <m/>
    <m/>
    <m/>
    <x v="0"/>
    <m/>
    <m/>
    <x v="0"/>
    <x v="0"/>
    <x v="0"/>
    <n v="444.06916580168149"/>
    <m/>
    <m/>
    <m/>
    <m/>
    <m/>
    <m/>
    <m/>
    <m/>
    <m/>
    <m/>
    <m/>
    <m/>
    <m/>
    <m/>
    <m/>
    <m/>
    <m/>
    <m/>
    <m/>
    <m/>
    <m/>
    <m/>
  </r>
  <r>
    <n v="2.5009999999999999"/>
    <s v="Nontaxation of Certain Energy Property"/>
    <s v="Corporate and Business Excise "/>
    <x v="10"/>
    <s v="Corporations investing in alternative energy to use in their businesses"/>
    <s v="To encourage investment in alternative energy"/>
    <x v="8"/>
    <x v="6"/>
    <x v="17"/>
    <s v="Not Active"/>
    <m/>
    <m/>
    <s v="M.G.L."/>
    <s v="M.G.L. c. 63, § 38H(f) "/>
    <n v="0"/>
    <s v="§ 38H(f)"/>
    <s v="St.1976, c. 487, § 1"/>
    <s v="St.2008, c. 173, § 72"/>
    <m/>
    <m/>
    <m/>
    <m/>
    <m/>
    <m/>
    <m/>
    <s v="N.A."/>
    <s v="N.A."/>
    <s v="No"/>
    <m/>
    <m/>
    <m/>
    <m/>
  </r>
  <r>
    <n v="2.5019999999999998"/>
    <s v="Exemption for Property Subject to Local Taxation"/>
    <s v="Corporate and Business Excise "/>
    <x v="10"/>
    <s v="Corporations whose tangible property is subject to local taxation"/>
    <s v="To lessen the tax burden on tangible property"/>
    <x v="7"/>
    <x v="14"/>
    <x v="16"/>
    <n v="444.06916580168149"/>
    <n v="63000"/>
    <n v="7048.7169174870087"/>
    <s v="M.G.L."/>
    <s v="M.G.L. c. 63, § 30(7) "/>
    <n v="0"/>
    <s v="§ 30(7) "/>
    <s v="St. 1962, c. 756, §2"/>
    <s v="St.1966, c. 698, §47; St.1969, c. 539, § 1; St.1970, c. 634, § 1; St.1982, c. 658, § 2; St.2008, c. 173, §40; St.2011, c. 9, §56"/>
    <m/>
    <m/>
    <m/>
    <m/>
    <m/>
    <m/>
    <m/>
    <s v="N.A."/>
    <s v="N.A."/>
    <s v="No"/>
    <s v="Yes"/>
    <s v="Shareholders of S-corps can itemize their deduction in their individual income taxes"/>
    <m/>
    <s v="Mass. Corporate Tax return data"/>
  </r>
  <r>
    <m/>
    <m/>
    <m/>
    <x v="0"/>
    <m/>
    <m/>
    <x v="0"/>
    <x v="0"/>
    <x v="0"/>
    <n v="658.81430187519959"/>
    <m/>
    <m/>
    <m/>
    <m/>
    <m/>
    <m/>
    <m/>
    <m/>
    <m/>
    <m/>
    <m/>
    <m/>
    <m/>
    <m/>
    <m/>
    <m/>
    <m/>
    <m/>
    <m/>
    <m/>
    <m/>
    <m/>
  </r>
  <r>
    <n v="2.6019999999999999"/>
    <s v="Investment Tax Credit"/>
    <s v="Corporate and Business Excise "/>
    <x v="7"/>
    <s v="Manufacturing corporations and corporations engaged primarily in research and development, agriculture or commercial fishing are allowed a credit of 3% of the cost of depreciable real and tangible property."/>
    <s v="To foster research and development activity in the Commonwealth as well as agriculture and commercial fishing"/>
    <x v="7"/>
    <x v="14"/>
    <x v="23"/>
    <n v="62.960329545109587"/>
    <n v="1600"/>
    <n v="39350.205965693487"/>
    <s v="M.G.L."/>
    <s v="M.G.L. c. 63, § 31A (i), (j)"/>
    <n v="0"/>
    <s v="§ 31A"/>
    <s v="St.1970, c. 634, § 2"/>
    <s v="St.1973, c. 752, § 3; St.1977, c. 919, § 1; St.1982, c. 658, § 3; St.1988, c. 202, §§ 12, 13; St.1993, c. 19, § 17; St.1994, c. 60, §§ 83 to 85; St.1996, c. 151, § 207; St.1999, c. 127, § 88; St.2003, c. 26, §§ 205, 206, eff. July 1, 2003; St.2003, c. 141"/>
    <s v="No"/>
    <m/>
    <m/>
    <s v="No"/>
    <s v="No"/>
    <s v="No"/>
    <s v="No"/>
    <s v="No"/>
    <s v="No"/>
    <s v="No"/>
    <s v="Yes"/>
    <s v="Shareholders of S-corps can itemize their deduction in their individual income taxes"/>
    <m/>
    <s v="Mass. Corporate Tax return data"/>
  </r>
  <r>
    <n v="2.6029999999999998"/>
    <s v="Vanpool Credit"/>
    <s v="Corporate and Business Excise "/>
    <x v="7"/>
    <s v="Business corporations are allowed a credit of 30% of the cost incurred during the taxable year for the purchase or lease of company shuttle vans used in the Commonwealth as part of an employer-sponsored ridesharing program. "/>
    <s v="To support environmentalism and reduce urban traffic"/>
    <x v="14"/>
    <x v="9"/>
    <x v="24"/>
    <s v="Negligible"/>
    <n v="5"/>
    <e v="#VALUE!"/>
    <s v="M.G.L."/>
    <s v="M.G.L. c. 63, §§ 31E"/>
    <n v="0"/>
    <s v="§§ 31D, 31E, 31F"/>
    <s v="St.1987, c. 736"/>
    <s v="St.1988, c. 199, § 12; St.2008, c. 173, § 45"/>
    <s v="No"/>
    <m/>
    <m/>
    <s v="No"/>
    <m/>
    <s v="No"/>
    <s v="No"/>
    <s v="No"/>
    <s v="No"/>
    <s v="No"/>
    <s v="Yes"/>
    <s v="Shareholders of S-corps can itemize their deduction in their individual income taxes"/>
    <m/>
    <s v="Mass. Corporate Tax return data"/>
  </r>
  <r>
    <n v="2.6040000000000001"/>
    <s v="Research Credit"/>
    <s v="Corporate and Business Excise "/>
    <x v="7"/>
    <s v="Corporations which made basic research payments and/or incurred qualified research expenses conducted in Massachusetts"/>
    <s v="To reimburse corporations for &quot;qualified research expenses&quot;"/>
    <x v="12"/>
    <x v="10"/>
    <x v="16"/>
    <n v="284.35216624630328"/>
    <n v="1100"/>
    <n v="258501.96931482118"/>
    <s v="M.G.L."/>
    <s v="M.G.L. c. 63, § 38M "/>
    <n v="0"/>
    <s v="§ 38M"/>
    <s v="St.1991, c. 138, § 130"/>
    <s v="St.1991, c. 176, § 6; St.1995, c. 280, § 3; ; St.2008, c. 130, § 28; St.2008, c. 173, §§ 76 to 78"/>
    <s v="No"/>
    <m/>
    <m/>
    <s v="No"/>
    <s v="No"/>
    <s v="No"/>
    <s v="No"/>
    <s v="No"/>
    <s v="No, except for tax years beginning on or after 1/1/09 for life science companies.  In which case it is 90% refundable."/>
    <s v="No"/>
    <s v="Yes"/>
    <s v="Shareholders of S-corps can itemize their deduction in their individual income taxes"/>
    <m/>
    <s v="Mass. Corporate Tax return data"/>
  </r>
  <r>
    <n v="2.605"/>
    <s v="Economic Development Incentive Program Credit"/>
    <s v="Corporate and Business Excise "/>
    <x v="7"/>
    <s v="Businesses investing in qualified property in an Economic Opportunity Area."/>
    <s v="Promote economic development; retain and keep jobs in Massachusetts"/>
    <x v="7"/>
    <x v="4"/>
    <x v="16"/>
    <n v="25.693050057446253"/>
    <n v="160"/>
    <n v="160581.56285903908"/>
    <s v="M.G.L."/>
    <s v="M.G.L. c. 63, s. 38N"/>
    <n v="0"/>
    <s v="c. 62 § 6(g); c. 63 § 38N"/>
    <s v="St.1993, c. 19, § 18"/>
    <s v="MGL c. 63, s. 6 repealed by 1934, 323, s. 1; St.2004, c. 262, § 45; St.2006, c. 123, § 62; St.2009, c. 166, §§ 23, 24; St.2010, c. 240, § 126"/>
    <s v="Yes"/>
    <s v="Economic Assistance Coordinating Council"/>
    <s v="Mass. Office of Business Development"/>
    <s v="Municipalities"/>
    <s v="Yes"/>
    <s v="No"/>
    <s v="Yes, $25 million per year"/>
    <s v="Yes-100%, for specified project types"/>
    <s v="No"/>
    <s v="No"/>
    <s v="Yes"/>
    <s v="Shareholders of S-corps can itemize their deduction in their individual income taxes"/>
    <s v="Credit 100% refundable.  "/>
    <s v="Mass. Corporate Tax return data"/>
  </r>
  <r>
    <n v="2.6059999999999999"/>
    <s v="Credit for Employing Former Full-Employment Program Participants"/>
    <s v="Corporate and Business Excise "/>
    <x v="7"/>
    <m/>
    <s v="Promote individual responsibility and self-reliance"/>
    <x v="3"/>
    <x v="3"/>
    <x v="16"/>
    <s v="Not Active"/>
    <m/>
    <m/>
    <s v="M.G.L."/>
    <s v="St. 1995, c. 5, § 110(m); 830 CMR 118.1"/>
    <n v="0"/>
    <n v="0"/>
    <s v="St. 1995, c. 5, § 110(m)"/>
    <s v="Not Active"/>
    <s v="Yes"/>
    <s v="Mass. Department of Transitional Assistance"/>
    <s v="Mass. Department of Transitional Assistance"/>
    <s v="No"/>
    <s v="No"/>
    <s v="No"/>
    <s v="No overall, limit $1,200 per employee"/>
    <s v="No"/>
    <s v="No"/>
    <s v="No"/>
    <m/>
    <m/>
    <m/>
    <m/>
  </r>
  <r>
    <n v="2.6070000000000002"/>
    <s v="Credit for Harbor Maintenance Taxes Paid"/>
    <s v="Corporate and Business Excise "/>
    <x v="7"/>
    <s v="Corporations of which taxes paid are attributable to the shipment of break-bulk or containerized cargo by sea and ocean-going vessels through a Massachusetts harbor facility."/>
    <s v="To support the use and maintenance of Massachusetts ports and harbors"/>
    <x v="7"/>
    <x v="14"/>
    <x v="25"/>
    <n v="1.3283133125580568"/>
    <n v="50"/>
    <n v="26566.266251161138"/>
    <s v="M.G.L."/>
    <s v="M.G.L. c. 63, § 38P "/>
    <n v="0"/>
    <s v="§ 38P"/>
    <s v="St.1996, c. 339, § 1"/>
    <n v="0"/>
    <s v="No"/>
    <m/>
    <m/>
    <s v="No"/>
    <s v="No"/>
    <s v="No"/>
    <s v="No"/>
    <s v="No"/>
    <s v="No"/>
    <s v="No"/>
    <s v="Yes"/>
    <s v="Shareholders of S-corps can itemize their deduction in their individual income taxes"/>
    <m/>
    <s v="Mass. Corporate Tax return data"/>
  </r>
  <r>
    <n v="2.6080000000000001"/>
    <s v="Brownfields Credit"/>
    <s v="Corporate and Business Excise "/>
    <x v="7"/>
    <s v="Corporations which expended to rehabilitate contaminated property owned or leased for business purposes and located within an economically distressed area."/>
    <s v="To facilitate the clean-up of contaminated sites"/>
    <x v="6"/>
    <x v="5"/>
    <x v="26"/>
    <n v="35.589488126920948"/>
    <n v="30"/>
    <n v="1186316.2708973649"/>
    <s v="M.G.L."/>
    <s v="M.G.L. c. 63, § 38Q. "/>
    <n v="0"/>
    <s v="c. 63, § 38Q"/>
    <s v="St.1998, c. 206, § 35"/>
    <s v="St.2000, c. 159, §§ 124, 125; St.2003, c. 141, § 28; St.2006, c. 123, §§ 63, 64; St.2008, c. 173, §§ 79, 80; St.2010, c. 240, §§ 127, 128"/>
    <s v="No"/>
    <m/>
    <m/>
    <s v="Department  of Environmental Protection"/>
    <s v="Yes"/>
    <n v="41640"/>
    <s v="No"/>
    <s v="No"/>
    <s v="Yes"/>
    <s v="No"/>
    <s v="Yes"/>
    <s v="Shareholders of S-corps can itemize their deduction in their individual income taxes"/>
    <s v="Because this credit is transferable, &quot;count&quot; figure made up of both original claimants and transferees.   The count here is based on historically claimed figures in tax returns and may be different from original applicants."/>
    <s v="Mass. SOI"/>
  </r>
  <r>
    <n v="2.609"/>
    <s v="Low Income Housing Credit"/>
    <s v="Corporate and Business Excise "/>
    <x v="7"/>
    <s v="Corporations that claim a U.S. credit for the construction or development of low income housing. "/>
    <s v="Increasing the Commonwealth's stock of affordable housing units"/>
    <x v="4"/>
    <x v="4"/>
    <x v="27"/>
    <n v="98"/>
    <n v="30"/>
    <n v="3266666.6666666665"/>
    <s v="M.G.L."/>
    <s v="M.G.L. c. 63, § 31H"/>
    <m/>
    <m/>
    <m/>
    <m/>
    <s v="Yes"/>
    <s v="Department of Housing and Community Development"/>
    <s v="Department of Housing and Community Development"/>
    <s v="No"/>
    <s v="Yes"/>
    <s v="No"/>
    <s v="Currently $50 million per year. Temporarily increased to $100 million per year for tax years 2013 and 2014"/>
    <s v="No"/>
    <s v="Yes"/>
    <s v="No"/>
    <s v="Yes"/>
    <s v="Shareholders of S-corps can itemize their deduction in their individual income taxes"/>
    <s v="Credits authorized by Department of Housing and Community Development (DHCD);  The count is based on historically claimed figures  in tax returns; however, because it is a transferable credit, count may be different from original claimants."/>
    <s v="Mass. SOI"/>
  </r>
  <r>
    <s v="2.610"/>
    <s v="Historic Buildings Rehabilitation Credit"/>
    <s v="Corporate and Business Excise "/>
    <x v="7"/>
    <s v="Historic buildings rehabilitators"/>
    <s v="To rehabilitate historic properties that are income producing and some of which increase the stock of affordable housing units"/>
    <x v="7"/>
    <x v="14"/>
    <x v="27"/>
    <n v="41.040032982996166"/>
    <n v="25"/>
    <n v="1641601.3193198466"/>
    <s v="M.G.L."/>
    <s v="M.G.L. c. 63, § 38R"/>
    <n v="0"/>
    <s v="c. 63, § 38R"/>
    <s v="St.2003, c. 141, § 24"/>
    <s v="St.2004, c. 65, §§ 13 to 18; St.2004, c. 462, § 3; St.2006, c. 123, § 65; St.2010, c. 131, § 48"/>
    <s v="Yes"/>
    <s v="Mass. Historical Commission"/>
    <s v="Mass. Historical Commission"/>
    <m/>
    <s v="Yes"/>
    <n v="43100"/>
    <s v="Yes, $50 million per year"/>
    <s v="No"/>
    <s v="Yes"/>
    <s v="No"/>
    <s v="Yes"/>
    <s v="Shareholders of S-corps can itemize their deduction in their individual income taxes"/>
    <s v="Because this credit is transferable, &quot;count&quot; figure made up of both original claimants and transferees.   The count here is based on historically claimed figures in tax returns and may be different from original claimants."/>
    <s v="Mass. SOI"/>
  </r>
  <r>
    <n v="2.6139999999999999"/>
    <s v="Film Credit (Payroll and Non-wage production)"/>
    <s v="Corporate and Business Excise "/>
    <x v="7"/>
    <s v="Motion picture production companies who meet certain qualification requirements"/>
    <s v="To increase economic activity and job creation related to the production of films"/>
    <x v="7"/>
    <x v="14"/>
    <x v="28"/>
    <n v="78"/>
    <n v="85"/>
    <n v="917647.0588235294"/>
    <s v="M.G.L."/>
    <s v="M.G.L. c. 63, § 38X; "/>
    <n v="0"/>
    <s v="c. 62, §6; c. 63, §38X"/>
    <s v="St. 2005, c. 158"/>
    <s v="St. 2007, c. 63; St.2008, c. 173, § 82; St.2009, c. 27, § 46"/>
    <m/>
    <m/>
    <m/>
    <m/>
    <s v="No"/>
    <n v="44927"/>
    <s v="No"/>
    <s v="Yes-90%"/>
    <s v="Yes"/>
    <s v="No"/>
    <s v="Yes"/>
    <s v="Shareholders of S-corps can itemize their deduction in their individual income taxes"/>
    <s v="Because this credit is transferable, count of claimants may be different from original claimants.  For this credit, we expect 80 to 90 applicants (see Film Credit).  "/>
    <s v="Mass. SOI"/>
  </r>
  <r>
    <n v="2.6150000000000002"/>
    <s v="Medical Device-User Fee Credit"/>
    <s v="Corporate and Business Excise "/>
    <x v="7"/>
    <s v="Medical device companies"/>
    <s v="To encourage medical device companies to develop or manufacture in Mass. new technologies intended for the use in Mass. and in diagnosis of diseases or in cure of diseases"/>
    <x v="7"/>
    <x v="4"/>
    <x v="23"/>
    <n v="1.1823716038652221"/>
    <n v="10"/>
    <n v="118237.16038652221"/>
    <s v="M.G.L."/>
    <s v="M.G.L. c. 63, § 31L"/>
    <n v="0"/>
    <s v="c. 63, § 31L"/>
    <s v="St. 2006, c. 144, 145"/>
    <n v="0"/>
    <s v="No"/>
    <m/>
    <m/>
    <s v="No"/>
    <s v="No"/>
    <s v="No"/>
    <s v="No"/>
    <s v="No"/>
    <s v="Yes"/>
    <s v="No"/>
    <s v="Yes"/>
    <s v="Shareholders of S-corps can itemize their deduction in their individual income taxes"/>
    <s v="Data from Audit was used to estimate the count"/>
    <s v="Mass. SOI"/>
  </r>
  <r>
    <s v="2.617"/>
    <s v="Life Sciences Tax Incentive Program (3 different credits)"/>
    <s v="Corporate and Business Excise "/>
    <x v="7"/>
    <s v="Life science corporations"/>
    <s v="To expand employment in the life sciences sector in Mass. and to promote health-related innovations by supporting research, development, manufacturing and commercialization in the life sciences "/>
    <x v="7"/>
    <x v="4"/>
    <x v="29"/>
    <n v="17.986499999999999"/>
    <n v="40"/>
    <n v="449662.49999999994"/>
    <s v="M.G.L."/>
    <s v="M.G.L. c. 63, § 31M; 38CC; 38W; 38U "/>
    <n v="0"/>
    <s v="c. 62, §6(m), 6(n); c. 63, §§38U, 38W"/>
    <s v="St. 2008, c. 130, §§ 52-54"/>
    <n v="0"/>
    <s v="Yes"/>
    <s v="Mass. Life Sciences Center"/>
    <s v="Mass. Life Sciences Center"/>
    <s v="Secretary of Administration and Finance/DOR"/>
    <s v="Yes"/>
    <d v="2018-12-31T00:00:00"/>
    <s v="Yes, $25 million total for all 3 credits, each year for 10 years"/>
    <s v="See specific credit"/>
    <s v="No"/>
    <s v="No"/>
    <s v="Yes"/>
    <s v="Shareholders of S-corps can itemize their deduction in their individual income taxes"/>
    <s v="Credit 90% refundable.  "/>
    <m/>
  </r>
  <r>
    <m/>
    <s v="Life Sciences Investment Tax Credit"/>
    <m/>
    <x v="0"/>
    <s v="Life science corporations"/>
    <m/>
    <x v="0"/>
    <x v="0"/>
    <x v="0"/>
    <m/>
    <m/>
    <m/>
    <m/>
    <m/>
    <m/>
    <m/>
    <m/>
    <m/>
    <m/>
    <s v="Mass. Life Sciences Center"/>
    <s v="Mass. Life Sciences Center"/>
    <m/>
    <s v="Yes"/>
    <d v="2018-12-31T00:00:00"/>
    <m/>
    <s v="Yes-90%"/>
    <s v="No"/>
    <s v="No"/>
    <m/>
    <m/>
    <m/>
    <m/>
  </r>
  <r>
    <m/>
    <s v="Life Sciences User Fee Credit"/>
    <m/>
    <x v="0"/>
    <s v="Life science corporations"/>
    <m/>
    <x v="0"/>
    <x v="0"/>
    <x v="0"/>
    <m/>
    <m/>
    <m/>
    <m/>
    <m/>
    <m/>
    <m/>
    <m/>
    <m/>
    <m/>
    <s v="Mass. Life Sciences Center"/>
    <s v="Mass. Life Sciences Center"/>
    <m/>
    <s v="Yes"/>
    <d v="2018-12-31T00:00:00"/>
    <m/>
    <s v="Yes-90%"/>
    <s v="No"/>
    <s v="No"/>
    <m/>
    <m/>
    <m/>
    <m/>
  </r>
  <r>
    <m/>
    <s v="Life Sciences Research Credit"/>
    <m/>
    <x v="0"/>
    <s v="Life science corporations"/>
    <m/>
    <x v="0"/>
    <x v="0"/>
    <x v="0"/>
    <m/>
    <m/>
    <m/>
    <m/>
    <m/>
    <m/>
    <m/>
    <m/>
    <m/>
    <m/>
    <s v="Mass. Life Sciences Center"/>
    <s v="Mass. Life Sciences Center"/>
    <m/>
    <s v="Yes"/>
    <d v="2018-12-31T00:00:00"/>
    <m/>
    <s v="No if under M.G.L. C.63.38W, yes if under MGL C.63.38(j),"/>
    <s v="No"/>
    <s v="No"/>
    <m/>
    <m/>
    <m/>
    <m/>
  </r>
  <r>
    <s v="2.618"/>
    <s v="Dairy Farmer Tax Credit"/>
    <s v="Corporate and Business Excise "/>
    <x v="7"/>
    <s v="Dairy farmers"/>
    <s v="To offset cyclical downturns in milk prices paid to dairy farmers"/>
    <x v="13"/>
    <x v="11"/>
    <x v="22"/>
    <n v="0.73205000000000031"/>
    <n v="50"/>
    <n v="14641.000000000007"/>
    <s v="M.G.L."/>
    <s v="M.G.L.c. 63, § 38Z"/>
    <m/>
    <s v="c. 63, § 38Z"/>
    <s v="St. 2008, c. 310, § 6"/>
    <s v="St.2009, c. 27, § 47; St.2011, c. 68, § 69"/>
    <s v="Yes"/>
    <s v="Department of Agricultural Resources"/>
    <s v="Department of Agricultural Resources"/>
    <s v="No"/>
    <s v="No"/>
    <s v="No"/>
    <s v="Yes, $4 million per year"/>
    <s v="Yes-100%"/>
    <s v="No"/>
    <s v="No"/>
    <s v="Yes"/>
    <s v="Shareholders of S-corps can itemize their deduction in their individual income taxes"/>
    <s v="In 2010, no corporate claims are seen. Credit 100% refundable.  2009 applicants are more than 250. We think that mostly of them are individual income tax payers."/>
    <s v="Mass. SOI"/>
  </r>
  <r>
    <n v="2.6190000000000002"/>
    <s v="Conservation Land Tax Credit"/>
    <s v="Corporate and Business Excise "/>
    <x v="7"/>
    <s v="Land owners but rarely seen in the corporate &amp; business tax returns."/>
    <s v="To encourage the donation of conservation land in perpetuity for the use of all citizens of the Commonwealth"/>
    <x v="6"/>
    <x v="5"/>
    <x v="16"/>
    <s v="Negligible"/>
    <m/>
    <m/>
    <s v="M.G.L."/>
    <s v="G.L. c. 63, § 38AA"/>
    <m/>
    <m/>
    <m/>
    <m/>
    <s v="Yes"/>
    <s v="Secretary of the Office of Energy &amp; Environment Affairs"/>
    <s v="Secretary of the Office of Energy &amp; Environment Affairs"/>
    <m/>
    <s v="No"/>
    <s v="No"/>
    <s v="Yes, capped at $2 million per year"/>
    <s v="Yes-100%"/>
    <s v="No"/>
    <s v="No"/>
    <s v="Yes"/>
    <s v="Shareholders of S-corps can itemize their deduction in their individual income taxes"/>
    <m/>
    <m/>
  </r>
  <r>
    <s v="2.620"/>
    <s v="Employer Wellness Program Credit"/>
    <s v="Corporate and Business Excise "/>
    <x v="7"/>
    <s v="Any business, but rarely seen in the corporate &amp; business tax returns."/>
    <s v="Promote Wellness programs"/>
    <x v="2"/>
    <x v="2"/>
    <x v="16"/>
    <n v="0"/>
    <m/>
    <m/>
    <s v="M.G.L."/>
    <m/>
    <m/>
    <s v="c. 63, § 38FF"/>
    <m/>
    <m/>
    <m/>
    <m/>
    <m/>
    <m/>
    <m/>
    <m/>
    <m/>
    <m/>
    <m/>
    <m/>
    <m/>
    <m/>
    <m/>
    <m/>
  </r>
  <r>
    <n v="2.621"/>
    <s v="Community Investment tax Credit"/>
    <s v="Corporate and Business Excise "/>
    <x v="7"/>
    <s v="Any corporation can provide a gift and claim the credit to benefit community development corporations. "/>
    <s v="Provide economic opportunities in low and moderate income areas"/>
    <x v="9"/>
    <x v="7"/>
    <x v="30"/>
    <n v="3"/>
    <m/>
    <m/>
    <s v="M.G.L."/>
    <m/>
    <m/>
    <s v="c. 63, § 38EE"/>
    <m/>
    <m/>
    <m/>
    <m/>
    <m/>
    <m/>
    <m/>
    <m/>
    <m/>
    <m/>
    <m/>
    <m/>
    <m/>
    <m/>
    <m/>
    <m/>
  </r>
  <r>
    <n v="2.6219999999999999"/>
    <s v="Certified Housing Development Tax Credit"/>
    <s v="Corporate and Business Excise "/>
    <x v="7"/>
    <s v="Housing developers"/>
    <s v="Promote housing construction"/>
    <x v="4"/>
    <x v="4"/>
    <x v="27"/>
    <n v="7.2"/>
    <m/>
    <m/>
    <s v="M.G.L."/>
    <m/>
    <m/>
    <m/>
    <m/>
    <m/>
    <m/>
    <m/>
    <m/>
    <m/>
    <m/>
    <m/>
    <m/>
    <m/>
    <m/>
    <m/>
    <m/>
    <m/>
    <m/>
    <m/>
  </r>
  <r>
    <n v="2.6230000000000002"/>
    <s v="Veteran's Hire Tax Credit"/>
    <s v="Corporate and Business Excise "/>
    <x v="7"/>
    <s v="Any business with fewer than 100 employees"/>
    <s v="Support veterans"/>
    <x v="10"/>
    <x v="8"/>
    <x v="16"/>
    <n v="0.5"/>
    <m/>
    <m/>
    <s v="M.G.L."/>
    <m/>
    <m/>
    <m/>
    <m/>
    <m/>
    <m/>
    <m/>
    <m/>
    <m/>
    <m/>
    <m/>
    <m/>
    <m/>
    <m/>
    <m/>
    <m/>
    <m/>
    <m/>
    <m/>
  </r>
  <r>
    <n v="2.6240000000000001"/>
    <s v="Apprentice Tax Credit"/>
    <s v="Corporate and Business Excise "/>
    <x v="7"/>
    <s v="Any employer, who is registered with the division of apprentice standards as an apprenticeship program sponsor."/>
    <s v="Promote employment and training"/>
    <x v="3"/>
    <x v="3"/>
    <x v="16"/>
    <n v="1.25"/>
    <m/>
    <m/>
    <s v="M.G.L."/>
    <m/>
    <m/>
    <m/>
    <m/>
    <m/>
    <m/>
    <m/>
    <m/>
    <m/>
    <m/>
    <m/>
    <m/>
    <m/>
    <m/>
    <m/>
    <m/>
    <m/>
    <m/>
    <m/>
  </r>
  <r>
    <m/>
    <m/>
    <m/>
    <x v="0"/>
    <m/>
    <m/>
    <x v="0"/>
    <x v="0"/>
    <x v="0"/>
    <n v="8.0837711019545715"/>
    <m/>
    <m/>
    <m/>
    <m/>
    <m/>
    <m/>
    <m/>
    <m/>
    <m/>
    <m/>
    <m/>
    <m/>
    <m/>
    <m/>
    <m/>
    <m/>
    <m/>
    <m/>
    <m/>
    <m/>
    <m/>
    <m/>
  </r>
  <r>
    <n v="2.7009999999999996"/>
    <s v="Exemption of Credit Union Income"/>
    <s v="Corporate and Business Excise "/>
    <x v="11"/>
    <s v="Chartered credit unions"/>
    <m/>
    <x v="7"/>
    <x v="14"/>
    <x v="31"/>
    <n v="8.0837711019545715"/>
    <n v="215"/>
    <n v="37598.93535792824"/>
    <s v="I.R.C."/>
    <s v="IRC, § 501(c)(14)(A); M.G.L. c. 63, § 30 "/>
    <s v="§501(c)(14)(A)"/>
    <n v="0"/>
    <n v="0"/>
    <n v="0"/>
    <m/>
    <m/>
    <m/>
    <m/>
    <m/>
    <m/>
    <m/>
    <m/>
    <m/>
    <m/>
    <m/>
    <s v="The number of credit unions listed in the summation of taxable income was used for this count's estimation."/>
    <m/>
    <m/>
  </r>
  <r>
    <n v="2.702"/>
    <s v="Tax-Exempt Organizations  "/>
    <s v="Corporate and Business Excise "/>
    <x v="11"/>
    <m/>
    <m/>
    <x v="3"/>
    <x v="3"/>
    <x v="32"/>
    <s v="N.A."/>
    <m/>
    <m/>
    <s v="I.R.C."/>
    <s v="IRC, § 501; M.G.L. c. 63, § 30. "/>
    <s v="§501"/>
    <n v="0"/>
    <n v="0"/>
    <n v="0"/>
    <m/>
    <m/>
    <m/>
    <m/>
    <m/>
    <m/>
    <m/>
    <m/>
    <s v="N.A."/>
    <s v="Yes"/>
    <m/>
    <m/>
    <m/>
    <m/>
  </r>
  <r>
    <n v="2.7029999999999998"/>
    <s v="Exemption for Regulated Investment Companies"/>
    <s v="Corporate and Business Excise "/>
    <x v="11"/>
    <m/>
    <m/>
    <x v="7"/>
    <x v="14"/>
    <x v="31"/>
    <s v="N.A."/>
    <m/>
    <m/>
    <s v="M.G.L."/>
    <s v="M.G.L. c. 63, § 68C(8)."/>
    <n v="0"/>
    <s v="c. 63, §§ 30, 38B"/>
    <s v="St.1935, c. 473, § 3"/>
    <s v="St.1953, c. 654, § 58; St.1956, c. 379, § 2; St.1956, c. 550, § 8; St.1962, c. 560, § 1; St.1962, c. 756, § 7; St.1966, c. 698, § 60; St.1971, c. 555, § 35; St.1973, c. 752, § 8; St.1975, c. 684, § 51; St.1992, c. 133, §§ 405, 406; St.1995, c. 81, § 6; St"/>
    <m/>
    <m/>
    <m/>
    <m/>
    <m/>
    <m/>
    <m/>
    <m/>
    <s v="N.A."/>
    <s v="No"/>
    <m/>
    <m/>
    <m/>
    <m/>
  </r>
  <r>
    <m/>
    <m/>
    <m/>
    <x v="0"/>
    <m/>
    <m/>
    <x v="0"/>
    <x v="0"/>
    <x v="0"/>
    <n v="5269.9947932086525"/>
    <m/>
    <m/>
    <m/>
    <m/>
    <m/>
    <m/>
    <m/>
    <m/>
    <m/>
    <m/>
    <m/>
    <m/>
    <m/>
    <m/>
    <m/>
    <m/>
    <m/>
    <m/>
    <m/>
    <m/>
    <m/>
    <m/>
  </r>
  <r>
    <m/>
    <m/>
    <m/>
    <x v="0"/>
    <m/>
    <m/>
    <x v="0"/>
    <x v="0"/>
    <x v="0"/>
    <n v="532.5837010381108"/>
    <m/>
    <m/>
    <m/>
    <m/>
    <m/>
    <m/>
    <m/>
    <m/>
    <m/>
    <m/>
    <m/>
    <m/>
    <m/>
    <m/>
    <m/>
    <m/>
    <m/>
    <m/>
    <m/>
    <m/>
    <m/>
    <m/>
  </r>
  <r>
    <n v="3.0009999999999999"/>
    <s v="Exemption for Sales to the Federal Government"/>
    <s v="Sales and Use Tax"/>
    <x v="11"/>
    <s v="U.S. government or any political subdivision thereof, or its respective agencies"/>
    <s v="Conformity with federal prohibition against taxation under U.S. Constitution"/>
    <x v="15"/>
    <x v="15"/>
    <x v="30"/>
    <s v="N.A."/>
    <m/>
    <m/>
    <s v="M.G.L."/>
    <s v="M.G.L. c. 64H, § 6(d)"/>
    <n v="0"/>
    <s v="§6(d)"/>
    <n v="1967"/>
    <n v="0"/>
    <m/>
    <m/>
    <m/>
    <m/>
    <s v="No"/>
    <s v="No"/>
    <s v="No"/>
    <s v="N.A."/>
    <s v="N.A."/>
    <s v="No"/>
    <m/>
    <m/>
    <m/>
    <m/>
  </r>
  <r>
    <n v="3.0019999999999998"/>
    <s v="Exemption for Sales to the Commonwealth  "/>
    <s v="Sales and Use Tax"/>
    <x v="11"/>
    <s v="Commonwealth of Massachusetts, its political subdivisions or its respective agencies"/>
    <s v="To remove burden of sales taxation on the Commonwealth, its political subdivisions, or its agencies"/>
    <x v="15"/>
    <x v="15"/>
    <x v="30"/>
    <s v="N.A."/>
    <m/>
    <m/>
    <s v="M.G.L."/>
    <s v="M.G.L. c. 64H, § 6(d)"/>
    <n v="0"/>
    <s v="§6(d)"/>
    <n v="1967"/>
    <n v="0"/>
    <m/>
    <m/>
    <m/>
    <m/>
    <s v="No"/>
    <s v="No"/>
    <s v="No"/>
    <s v="N.A."/>
    <s v="N.A."/>
    <s v="No"/>
    <m/>
    <m/>
    <m/>
    <m/>
  </r>
  <r>
    <n v="3.0030000000000001"/>
    <s v="Exemption for Sales to Tax-Exempt Organizations"/>
    <s v="Sales and Use Tax"/>
    <x v="11"/>
    <s v="Nonprofit corporations, foundations, organizations or institutions that are exempt under I.R.C. § 501(c)(3)."/>
    <s v="To remove burden of sales taxation of tangible personal property sold to 501(c)(3) entities"/>
    <x v="3"/>
    <x v="3"/>
    <x v="30"/>
    <n v="530.2034379467658"/>
    <n v="26447"/>
    <n v="20047.772448548636"/>
    <s v="M.G.L."/>
    <s v="M.G.L. c. 64H, § 6(e) and (x)"/>
    <n v="0"/>
    <s v="§6(e); §6(x)"/>
    <s v="1967; 1970"/>
    <s v="1968, 1983, 1990, 2004 "/>
    <m/>
    <m/>
    <m/>
    <m/>
    <s v="No"/>
    <s v="No"/>
    <s v="No"/>
    <s v="N.A."/>
    <s v="N.A."/>
    <s v="No"/>
    <m/>
    <m/>
    <s v="Count is the estimated number of tax-exempted organizations, from IRS 2008 data"/>
    <s v="IRS; Economy.com; Giving USA Foundation"/>
  </r>
  <r>
    <n v="3.004"/>
    <s v="Exemption for Sales to Motion Picture Production Companies"/>
    <s v="Sales and Use Tax"/>
    <x v="11"/>
    <s v="Qualifying motion picture production companies; qualifying film school students"/>
    <s v="To provide incentives to the motion picture industry in Massachusetts"/>
    <x v="7"/>
    <x v="14"/>
    <x v="28"/>
    <n v="0.32226309134500009"/>
    <n v="83"/>
    <n v="3882.6878475301214"/>
    <s v="M.G.L."/>
    <s v="M.G.L. c. 64H, § 6(ww)"/>
    <n v="0"/>
    <s v="§6 (ww)"/>
    <n v="2005"/>
    <n v="2007"/>
    <m/>
    <m/>
    <m/>
    <m/>
    <s v="Yes"/>
    <s v="January 1, 2023"/>
    <s v="No"/>
    <s v="N.A."/>
    <s v="N.A."/>
    <s v="No"/>
    <m/>
    <m/>
    <m/>
    <s v="Mass. DOR"/>
  </r>
  <r>
    <n v="3.0049999999999999"/>
    <s v="Exemption for Sales of Certain Tangible Personal Property Purchased for a Certified Life Sciences Company"/>
    <s v="Sales and Use Tax"/>
    <x v="11"/>
    <s v="Certified life sciences companies"/>
    <s v="To provide incentives to certified life sciences companies in Massachusetts"/>
    <x v="7"/>
    <x v="4"/>
    <x v="29"/>
    <n v="2.0579999999999998"/>
    <m/>
    <m/>
    <s v="M.G.L."/>
    <m/>
    <m/>
    <m/>
    <m/>
    <m/>
    <m/>
    <m/>
    <m/>
    <m/>
    <m/>
    <m/>
    <m/>
    <m/>
    <m/>
    <m/>
    <m/>
    <m/>
    <m/>
    <m/>
  </r>
  <r>
    <m/>
    <m/>
    <m/>
    <x v="0"/>
    <m/>
    <m/>
    <x v="0"/>
    <x v="0"/>
    <x v="0"/>
    <n v="1885.594703774331"/>
    <m/>
    <m/>
    <m/>
    <m/>
    <m/>
    <m/>
    <m/>
    <m/>
    <m/>
    <m/>
    <m/>
    <m/>
    <m/>
    <m/>
    <m/>
    <m/>
    <m/>
    <m/>
    <m/>
    <m/>
    <m/>
    <m/>
  </r>
  <r>
    <n v="3.101"/>
    <s v="Exemption for Food  "/>
    <s v="Sales and Use Tax"/>
    <x v="12"/>
    <s v="Purchasers of “food products for human consumption” as defined and limited by G.L. c. 64H, § 6(h)"/>
    <s v="To eliminate certain food products from the sales tax base by distinguishing nontaxable “food products for human consumption” and taxable “meals”"/>
    <x v="1"/>
    <x v="1"/>
    <x v="33"/>
    <n v="863.16830653211309"/>
    <n v="6595245.0999999996"/>
    <n v="130.87736595750067"/>
    <s v="M.G.L."/>
    <s v="M.G.L. c. 64H, § 6(h) and (kk)"/>
    <n v="0"/>
    <s v="§6(h); §6(kk)"/>
    <s v="1967; 1986"/>
    <s v="1971, 1978, 1986, 1988, 1993, 2000"/>
    <m/>
    <m/>
    <m/>
    <m/>
    <s v="No"/>
    <s v="No"/>
    <s v="No"/>
    <s v="N.A."/>
    <s v="N.A."/>
    <s v="No"/>
    <m/>
    <m/>
    <s v="Count is the estimated size of MA population"/>
    <s v="BLS; Economy.com"/>
  </r>
  <r>
    <n v="3.1019999999999999"/>
    <s v="Exemption for Certain Food and Beverages Sold in Restaurants"/>
    <s v="Sales and Use Tax"/>
    <x v="12"/>
    <s v="“Restaurants” that sell expressly excluded categories of food and beverages"/>
    <s v="To eliminate certain otherwise taxable food and beverages sold by restaurants from the taxable sales tax base"/>
    <x v="1"/>
    <x v="1"/>
    <x v="33"/>
    <s v="N.A."/>
    <m/>
    <m/>
    <s v="M.G.L."/>
    <s v="M.G.L. c. 64H, § 6(h)"/>
    <n v="0"/>
    <s v="§6(h)"/>
    <n v="1967"/>
    <s v="1971, 1977, 1986, 1988, "/>
    <m/>
    <m/>
    <m/>
    <m/>
    <s v="No"/>
    <s v="No"/>
    <s v="No"/>
    <s v="N.A."/>
    <s v="N.A."/>
    <s v="No"/>
    <m/>
    <m/>
    <m/>
    <m/>
  </r>
  <r>
    <n v="3.1030000000000002"/>
    <s v="Exemption for Clothing  "/>
    <s v="Sales and Use Tax"/>
    <x v="12"/>
    <s v="Purchasers of clothing generally designed for every day wear"/>
    <s v="To remove certain types of clothing from the sales tax base by distinguishing nontaxable items (clothing designed for everyday wear) from taxable items (protective and athlete clothing, clothing having a sales price of over $175)"/>
    <x v="1"/>
    <x v="1"/>
    <x v="23"/>
    <n v="306.977638651956"/>
    <n v="6595245.0999999996"/>
    <n v="46.545296497313807"/>
    <s v="M.G.L."/>
    <s v="M.G.L. c. 64H, § 6(k)"/>
    <n v="0"/>
    <s v="§6(k)"/>
    <n v="1967"/>
    <s v="1971, "/>
    <m/>
    <m/>
    <m/>
    <m/>
    <s v="No"/>
    <s v="No"/>
    <s v="Yes"/>
    <s v="N.A."/>
    <s v="N.A."/>
    <s v="No"/>
    <m/>
    <m/>
    <s v="Count is the estimated size of MA population"/>
    <s v="BLS; Economy.com"/>
  </r>
  <r>
    <n v="3.1040000000000001"/>
    <s v="Exemption for Medical and Dental Supplies and Devices"/>
    <s v="Sales and Use Tax"/>
    <x v="12"/>
    <s v="Purchasers of various medicine, medical and dental equipment and health care items"/>
    <s v="To remove the burden of sales taxation of purchases of certain medicine, medical and dental equipment and supplies, and health care items"/>
    <x v="2"/>
    <x v="2"/>
    <x v="23"/>
    <n v="603.80214023468693"/>
    <m/>
    <m/>
    <s v="M.G.L."/>
    <s v="M.G.L. c. 64H, § 6(l) and (z)"/>
    <n v="0"/>
    <s v="§6(l); §6(z)"/>
    <s v="1967; 1973"/>
    <s v="1979, 1984, 2011"/>
    <m/>
    <m/>
    <m/>
    <m/>
    <s v="No"/>
    <s v="No"/>
    <s v="No"/>
    <s v="N.A."/>
    <s v="N.A."/>
    <s v="No"/>
    <m/>
    <m/>
    <s v="This estimate includes sales tax exemption for breast pumps, effective July 1, 2011, as a result of an amendment to M.G.L. c. 64H, § 6(l), contained in St. 2011, c. 68, § 72."/>
    <s v="US Dept. of Health &amp; Human Services; Economy.com"/>
  </r>
  <r>
    <n v="3.105"/>
    <s v="Exemption for Water "/>
    <s v="Sales and Use Tax"/>
    <x v="12"/>
    <s v="Purchasers of water"/>
    <s v="To remove burden of taxation on purchases of water"/>
    <x v="1"/>
    <x v="1"/>
    <x v="17"/>
    <n v="56.228983238969661"/>
    <n v="6595245.0999999996"/>
    <n v="8.5256851544409873"/>
    <s v="M.G.L."/>
    <s v="M.G.L. c. 64H, § 6(i)"/>
    <n v="0"/>
    <s v="§6(i)"/>
    <n v="1967"/>
    <s v="1971, 1990"/>
    <m/>
    <m/>
    <m/>
    <m/>
    <s v="No"/>
    <s v="No"/>
    <s v="No"/>
    <s v="N.A."/>
    <s v="N.A."/>
    <s v="No"/>
    <m/>
    <m/>
    <s v="Count is the estimated size of MA population"/>
    <s v="BLS; Economy.com"/>
  </r>
  <r>
    <n v="3.1059999999999999"/>
    <s v="Exemption for Newspapers and Magazines  "/>
    <s v="Sales and Use Tax"/>
    <x v="12"/>
    <s v="Sellers/purchasers of newspapers and magazines"/>
    <s v="To exclude sales of newspapers and magazines from the taxable sales tax base; to protect and promote the First Amendment to the U.S. Constitution."/>
    <x v="7"/>
    <x v="14"/>
    <x v="28"/>
    <n v="34.25637499800871"/>
    <m/>
    <m/>
    <s v="M.G.L."/>
    <s v="M.G.L. c. 64H, § 6(m)"/>
    <n v="0"/>
    <s v="§6(m)"/>
    <n v="1967"/>
    <n v="0"/>
    <m/>
    <m/>
    <m/>
    <m/>
    <s v="No"/>
    <s v="No"/>
    <s v="No"/>
    <s v="N.A."/>
    <s v="N.A."/>
    <s v="No"/>
    <m/>
    <m/>
    <m/>
    <s v="Census Bureau; Economy.com"/>
  </r>
  <r>
    <n v="3.1070000000000002"/>
    <s v="Exemption for the American Flag"/>
    <s v="Sales and Use Tax"/>
    <x v="12"/>
    <s v="Sellers/purchasers of the American Flag"/>
    <s v="remove sales of the U.S. Flag from the taxable sales tax base"/>
    <x v="15"/>
    <x v="14"/>
    <x v="23"/>
    <s v="N.A."/>
    <m/>
    <m/>
    <s v="M.G.L."/>
    <s v="M.G.L. c. 64H, § 6(w)"/>
    <n v="0"/>
    <s v="§6(w)"/>
    <n v="1968"/>
    <n v="0"/>
    <m/>
    <m/>
    <m/>
    <m/>
    <s v="No"/>
    <s v="No"/>
    <s v="No"/>
    <s v="N.A."/>
    <s v="N.A."/>
    <s v="No"/>
    <m/>
    <m/>
    <m/>
    <m/>
  </r>
  <r>
    <n v="3.1080000000000001"/>
    <s v="Exemption for Certain Precious Metals"/>
    <s v="Sales and Use Tax"/>
    <x v="12"/>
    <s v="Sellers/purchasers of certain rare coins and precious metals valued $1,000 or more"/>
    <s v="To eliminate from the taxable sales tax base sales valued at $1,000 or more of certain coins and precious metals"/>
    <x v="7"/>
    <x v="14"/>
    <x v="23"/>
    <s v="N.A."/>
    <m/>
    <m/>
    <s v="M.G.L."/>
    <s v="M.G.L. c. 64H, § 6(ll)"/>
    <n v="0"/>
    <s v="§6(ll)"/>
    <n v="1987"/>
    <n v="1993"/>
    <m/>
    <m/>
    <m/>
    <m/>
    <s v="No"/>
    <s v="No"/>
    <s v="No"/>
    <s v="N.A."/>
    <s v="N.A."/>
    <s v="No"/>
    <m/>
    <m/>
    <m/>
    <m/>
  </r>
  <r>
    <n v="3.109"/>
    <s v="Exemption for Cement Mixers "/>
    <s v="Sales and Use Tax"/>
    <x v="12"/>
    <s v="Sellers/purchasers of cement mixers"/>
    <s v="To prevent pyramiding of the sales tax"/>
    <x v="7"/>
    <x v="4"/>
    <x v="34"/>
    <s v="N.A."/>
    <m/>
    <m/>
    <s v="M.G.L."/>
    <s v="M.G.L. c. 64H, § 6(y)"/>
    <n v="0"/>
    <s v="§6(y)"/>
    <n v="1971"/>
    <n v="1983"/>
    <m/>
    <m/>
    <m/>
    <m/>
    <s v="No"/>
    <s v="No"/>
    <s v="No"/>
    <s v="N.A."/>
    <s v="N.A."/>
    <s v="No"/>
    <m/>
    <m/>
    <m/>
    <m/>
  </r>
  <r>
    <n v="3.1120000000000001"/>
    <s v="Exemption for Aircraft and Aircraft Parts"/>
    <s v="Sales and Use Tax"/>
    <x v="12"/>
    <s v="Sellers/purchasers of aircraft and repair or replacement parts exclusively used in aircraft "/>
    <s v="To relieve burden on interstate commerce by removing from the taxable sales tax base sales of aircraft and items exclusively used in aircraft"/>
    <x v="7"/>
    <x v="14"/>
    <x v="23"/>
    <n v="21.161260118596481"/>
    <m/>
    <m/>
    <s v="M.G.L."/>
    <s v="M.G.L. c. 64H, § 6(uu) and (vv)"/>
    <n v="0"/>
    <s v="§6(uu); §6(vv)"/>
    <n v="2001"/>
    <n v="0"/>
    <m/>
    <m/>
    <m/>
    <m/>
    <s v="No"/>
    <s v="No"/>
    <s v="No"/>
    <s v="N.A."/>
    <s v="N.A."/>
    <s v="No"/>
    <m/>
    <m/>
    <m/>
    <s v="Mass. DOR; AIA"/>
  </r>
  <r>
    <n v="3.113"/>
    <s v="Exemption for Breast Pumps"/>
    <s v="Sales and Use Tax"/>
    <x v="12"/>
    <s v="MA buyers of these products"/>
    <m/>
    <x v="2"/>
    <x v="2"/>
    <x v="23"/>
    <s v="included in 3.104"/>
    <m/>
    <m/>
    <s v="M.G.L."/>
    <s v="M.G.L. c. 64H, § 6(l), contained in St. 2011, c. 68, § 72."/>
    <m/>
    <m/>
    <n v="2011"/>
    <m/>
    <m/>
    <m/>
    <m/>
    <m/>
    <s v="No"/>
    <s v="No"/>
    <s v="No"/>
    <s v="N.A."/>
    <s v="N.A."/>
    <s v="No"/>
    <m/>
    <m/>
    <m/>
    <s v="New"/>
  </r>
  <r>
    <m/>
    <m/>
    <m/>
    <x v="0"/>
    <m/>
    <m/>
    <x v="0"/>
    <x v="0"/>
    <x v="0"/>
    <n v="683.9426121848104"/>
    <m/>
    <m/>
    <m/>
    <m/>
    <m/>
    <m/>
    <m/>
    <m/>
    <m/>
    <m/>
    <m/>
    <m/>
    <m/>
    <m/>
    <m/>
    <m/>
    <m/>
    <m/>
    <m/>
    <m/>
    <m/>
    <m/>
  </r>
  <r>
    <n v="3.2010000000000001"/>
    <s v="Exemption for Alcoholic Beverages  "/>
    <s v="Sales and Use Tax"/>
    <x v="13"/>
    <s v="Purchasers of alcoholic beverages that are taxed under the Alcoholic Beverages Excise, G.L. c. 138"/>
    <s v="To remove from the sales tax base sales of alcoholic beverages that are included in the measure of the excise levied under the Alcoholic Beverages Excise"/>
    <x v="7"/>
    <x v="14"/>
    <x v="35"/>
    <n v="127.097558502022"/>
    <n v="3334555.9225599999"/>
    <n v="38.115287748554799"/>
    <s v="M.G.L."/>
    <s v="M.G.L. c. 64H § 6(g)"/>
    <n v="0"/>
    <s v="§6(g)"/>
    <n v="1967"/>
    <s v="1971, 2009, 2010"/>
    <m/>
    <m/>
    <m/>
    <m/>
    <s v="No"/>
    <s v="No"/>
    <s v="No"/>
    <s v="N.A."/>
    <s v="N.A."/>
    <s v="No"/>
    <m/>
    <m/>
    <s v="count is the estimated number of drinkers in MA; 2006 Gallup poll shows that about 64% of adult Americans (age 18 and over) are drinkers"/>
    <s v="Mass. DOR; Economy.com"/>
  </r>
  <r>
    <n v="3.202"/>
    <s v="Exemption for Motor Fuels "/>
    <s v="Sales and Use Tax"/>
    <x v="13"/>
    <s v="Purchasers of motor fuels that are taxed under the Motor Fuels Excise"/>
    <s v="To remove from the sales tax base sales of alcoholic beverages that are included in the measure of the excise levied under the Alcoholic Beverages Excise"/>
    <x v="7"/>
    <x v="14"/>
    <x v="36"/>
    <n v="556.84505368278838"/>
    <n v="4663801.6919416031"/>
    <n v="119.39724080570122"/>
    <s v="M.G.L."/>
    <s v="M.G.L. c. 64H, § 6(g)"/>
    <n v="0"/>
    <s v="§6(g)"/>
    <n v="1967"/>
    <n v="0"/>
    <m/>
    <m/>
    <m/>
    <m/>
    <s v="No"/>
    <s v="No"/>
    <s v="No"/>
    <s v="N.A."/>
    <s v="N.A."/>
    <s v="No"/>
    <m/>
    <m/>
    <s v="count is the estimated number of licensed drivers in MA in 2009 by US Department of Transportation, adjusted with MA population growth from CY2009 to FY2013"/>
    <s v="Mass. DOR; EIA"/>
  </r>
  <r>
    <m/>
    <m/>
    <m/>
    <x v="0"/>
    <m/>
    <m/>
    <x v="0"/>
    <x v="0"/>
    <x v="0"/>
    <m/>
    <m/>
    <m/>
    <m/>
    <m/>
    <m/>
    <m/>
    <m/>
    <m/>
    <m/>
    <m/>
    <m/>
    <m/>
    <m/>
    <m/>
    <m/>
    <m/>
    <m/>
    <m/>
    <m/>
    <m/>
    <m/>
    <m/>
  </r>
  <r>
    <m/>
    <m/>
    <m/>
    <x v="0"/>
    <m/>
    <m/>
    <x v="0"/>
    <x v="0"/>
    <x v="0"/>
    <n v="906.4531107543454"/>
    <m/>
    <m/>
    <m/>
    <m/>
    <m/>
    <m/>
    <m/>
    <m/>
    <m/>
    <m/>
    <m/>
    <m/>
    <m/>
    <m/>
    <m/>
    <m/>
    <m/>
    <m/>
    <m/>
    <m/>
    <m/>
    <m/>
  </r>
  <r>
    <n v="3.3010000000000002"/>
    <s v="Exemption for Items Used in Making Clothing  "/>
    <s v="Sales and Use Tax"/>
    <x v="14"/>
    <s v="Manufacturers/sellers of wearing materials and cloth used for clothing purposes"/>
    <s v="To avoid pyramiding of sales tax otherwise created when businesses are taxed on purchases of component materials which are then used to create new products"/>
    <x v="7"/>
    <x v="14"/>
    <x v="23"/>
    <s v="N.A."/>
    <m/>
    <m/>
    <s v="M.G.L."/>
    <s v="M.G.L. c. 64H, § 6(v)"/>
    <n v="0"/>
    <s v="§6(v)"/>
    <n v="1967"/>
    <n v="0"/>
    <m/>
    <m/>
    <m/>
    <m/>
    <s v="No"/>
    <s v="No"/>
    <s v="No"/>
    <s v="N.A."/>
    <s v="N.A."/>
    <s v="No"/>
    <m/>
    <m/>
    <m/>
    <m/>
  </r>
  <r>
    <n v="3.302"/>
    <s v="Exemption for Materials, Tools, Fuels, and Machinery Used in Manufacturing"/>
    <s v="Sales and Use Tax"/>
    <x v="14"/>
    <s v="Manufacturers in MA"/>
    <m/>
    <x v="7"/>
    <x v="14"/>
    <x v="23"/>
    <n v="636.86991240857469"/>
    <m/>
    <m/>
    <s v="M.G.L."/>
    <s v="M.G.L. c. 64H, § 6(r) and (s)"/>
    <n v="0"/>
    <s v="§6(r) ; §6(s)"/>
    <n v="1967"/>
    <s v="1971, 1977, 1982,  1990, 1995"/>
    <m/>
    <m/>
    <m/>
    <m/>
    <s v="No"/>
    <s v="No"/>
    <s v="No"/>
    <s v="N.A."/>
    <s v="N.A."/>
    <s v="No"/>
    <m/>
    <m/>
    <m/>
    <m/>
  </r>
  <r>
    <n v="3.3029999999999999"/>
    <s v="Exemption for Materials, Tools, Fuels, and Machinery Used in Research and Development"/>
    <s v="Sales and Use Tax"/>
    <x v="14"/>
    <s v="R&amp;D companies in MA"/>
    <m/>
    <x v="12"/>
    <x v="10"/>
    <x v="16"/>
    <n v="100.11325455725989"/>
    <m/>
    <m/>
    <s v="M.G.L."/>
    <s v="M.G.L. c. 64H, § 6(r) and (s)"/>
    <n v="0"/>
    <s v="§6(r) ; §6 (s)"/>
    <n v="1977"/>
    <n v="1982"/>
    <m/>
    <m/>
    <m/>
    <m/>
    <s v="No"/>
    <s v="No"/>
    <s v="No"/>
    <s v="N.A."/>
    <s v="N.A."/>
    <s v="No"/>
    <m/>
    <m/>
    <m/>
    <s v="NSF"/>
  </r>
  <r>
    <n v="3.3039999999999998"/>
    <s v="Exemption for Materials, Tools, Fuels, and Machinery Used in Furnishing Power, water, and steam"/>
    <s v="Sales and Use Tax"/>
    <x v="14"/>
    <s v="Purchasers/sellers of materials, etc. and machinery used in furnishing gas, water, steam, or electricity to consumers if such materials are consumed and used directly and exclusively in furnishing the power "/>
    <s v="To encourage industrial growth; to avoid pyramiding of sales tax"/>
    <x v="7"/>
    <x v="14"/>
    <x v="37"/>
    <n v="70.65403490710969"/>
    <m/>
    <m/>
    <s v="M.G.L."/>
    <s v="M.G.L. c. 64H, § 6(r) and (s)"/>
    <n v="0"/>
    <s v="§6(r), (s)"/>
    <n v="1967"/>
    <s v="1971, 1977, 1982, 1990"/>
    <m/>
    <m/>
    <m/>
    <m/>
    <s v="No"/>
    <s v="No"/>
    <s v="No"/>
    <s v="N.A."/>
    <s v="N.A."/>
    <s v="No"/>
    <m/>
    <m/>
    <m/>
    <s v="EIA; BEA; Mass. MWRA; NSTAR"/>
  </r>
  <r>
    <n v="3.306"/>
    <s v="Exemption for Materials, Tools, Fuels, and Machinery Used in Newspaper Printing"/>
    <s v="Sales and Use Tax"/>
    <x v="14"/>
    <s v="Sellers/purchasers of materials, etc. and machinery used in newspaper publishing"/>
    <s v="To protect and promote the First Amendment under U.S. Constitution; to encourage industrial growth"/>
    <x v="7"/>
    <x v="14"/>
    <x v="28"/>
    <n v="65.005784850859584"/>
    <m/>
    <m/>
    <s v="M.G.L."/>
    <s v="M.G.L. c. 64H, § 6(r) and (s)"/>
    <n v="0"/>
    <s v="§6(r), (s)"/>
    <n v="1967"/>
    <s v="1990, 1995"/>
    <m/>
    <m/>
    <m/>
    <m/>
    <s v="No"/>
    <s v="No"/>
    <s v="No"/>
    <s v="N.A."/>
    <s v="N.A."/>
    <s v="No"/>
    <m/>
    <m/>
    <m/>
    <s v="Census Bureau; Economy.com"/>
  </r>
  <r>
    <n v="3.3079999999999998"/>
    <s v="Exemption for Materials, Tools, Fuels, and Machinery Used in Agricultural Production"/>
    <s v="Sales and Use Tax"/>
    <x v="14"/>
    <s v="entities engaged in agricultural production"/>
    <s v="To promote and foster agricultural production; to prevent pyramiding of sales tax"/>
    <x v="13"/>
    <x v="11"/>
    <x v="22"/>
    <n v="20.117244220900254"/>
    <m/>
    <m/>
    <s v="M.G.L."/>
    <s v="M.G.L. c. 64H, § 6(r), (s) and (p)"/>
    <n v="0"/>
    <s v="§6(r), (s); §6(p)"/>
    <n v="1967"/>
    <s v="1971, 1977, 1982, 1990 ; 1968, 2008"/>
    <m/>
    <m/>
    <m/>
    <m/>
    <s v="No"/>
    <s v="No"/>
    <s v="No"/>
    <s v="N.A."/>
    <s v="N.A."/>
    <s v="No"/>
    <m/>
    <m/>
    <m/>
    <s v="US Dept. of Agriculture"/>
  </r>
  <r>
    <n v="3.3090000000000002"/>
    <s v="Exemption for Vessels, Materials, Tools, Fuels, and Machinery Used in Commercial Fishing"/>
    <s v="Sales and Use Tax"/>
    <x v="14"/>
    <s v="Sellers/purchasers of certain vessels and items used directly and exclusively in commercial fishing "/>
    <s v=" To avoid burden of sales taxation on interstate commerce; to encourage growth in commercial fishing industry; to prevent pyramiding of sales tax"/>
    <x v="7"/>
    <x v="14"/>
    <x v="22"/>
    <n v="13.69287980964128"/>
    <m/>
    <m/>
    <s v="M.G.L."/>
    <s v="M.G.L. c. 64H, § 6(r), (s) and (o)"/>
    <n v="0"/>
    <s v="§6(r), (s); §6(o)"/>
    <s v="1967; 1968"/>
    <s v="1971, 1977, 1982, 1990"/>
    <m/>
    <m/>
    <m/>
    <m/>
    <s v="No"/>
    <s v="No"/>
    <s v="No"/>
    <s v="N.A."/>
    <s v="N.A."/>
    <s v="No"/>
    <m/>
    <m/>
    <m/>
    <s v="NOAA; BLS; Census Bureau"/>
  </r>
  <r>
    <n v="3.31"/>
    <s v="Exemption for Materials, Tools, Fuels, and Machinery Used in Radio and TV Broadcasting"/>
    <s v="Sales and Use Tax"/>
    <x v="14"/>
    <s v="Media companies in MA"/>
    <m/>
    <x v="7"/>
    <x v="14"/>
    <x v="0"/>
    <s v="N.A."/>
    <m/>
    <m/>
    <s v="M.G.L."/>
    <s v="M.G.L. c. 64H, § 6(r) and (s)"/>
    <n v="0"/>
    <s v="§6(r), (s)"/>
    <n v="1967"/>
    <s v="1990, 1995"/>
    <m/>
    <m/>
    <m/>
    <m/>
    <s v="No"/>
    <s v="No"/>
    <s v="No"/>
    <s v="N.A."/>
    <s v="N.A."/>
    <s v="No"/>
    <m/>
    <m/>
    <m/>
    <m/>
  </r>
  <r>
    <m/>
    <m/>
    <m/>
    <x v="0"/>
    <m/>
    <m/>
    <x v="0"/>
    <x v="0"/>
    <x v="0"/>
    <n v="1111.1326084337986"/>
    <m/>
    <m/>
    <m/>
    <m/>
    <m/>
    <m/>
    <m/>
    <m/>
    <m/>
    <m/>
    <m/>
    <m/>
    <m/>
    <m/>
    <m/>
    <m/>
    <m/>
    <m/>
    <m/>
    <m/>
    <m/>
    <m/>
  </r>
  <r>
    <n v="3.4009999999999998"/>
    <s v="Exemption for Electricity  "/>
    <s v="Sales and Use Tax"/>
    <x v="15"/>
    <s v="Purchasers of electricity for residential use; small businesses; certain industrial users"/>
    <s v="To eliminate sales tax burden on certain specified users of electricity"/>
    <x v="16"/>
    <x v="16"/>
    <x v="16"/>
    <n v="318.12118723358935"/>
    <n v="6595245.0999999996"/>
    <n v="48.234930227777184"/>
    <s v="M.G.L."/>
    <s v="M.G.L. c. 64H, § 6(i) and (qq)"/>
    <n v="0"/>
    <s v="§6(i); §6(qq)"/>
    <s v="1967; 1990"/>
    <s v="1990; 1991, 2005"/>
    <m/>
    <m/>
    <m/>
    <m/>
    <s v="No"/>
    <s v="No"/>
    <s v="No"/>
    <s v="N.A."/>
    <s v="N.A."/>
    <s v="No"/>
    <m/>
    <m/>
    <s v="Count is the estimated size of MA population"/>
    <s v="BLS; EIA; Economy.com"/>
  </r>
  <r>
    <n v="3.4020000000000001"/>
    <s v="Exemption for Fuel Used for Heating Purposes "/>
    <s v="Sales and Use Tax"/>
    <x v="15"/>
    <s v="Purchasers of heating fuel for residential use; small businesses; certain industrial users"/>
    <s v="To eliminate sales tax burden on certain specified users of heating fuel"/>
    <x v="16"/>
    <x v="16"/>
    <x v="36"/>
    <n v="70.304808646101762"/>
    <n v="6595245.0999999996"/>
    <n v="10.659923563129103"/>
    <s v="M.G.L."/>
    <s v="M.G.L. c. 64H, § 6(j) and (qq)"/>
    <n v="0"/>
    <s v="§6(j); §6(qq)"/>
    <s v="1967; 1990"/>
    <s v="1977, 1990; 1991, 2005"/>
    <m/>
    <m/>
    <m/>
    <m/>
    <s v="No"/>
    <s v="No"/>
    <s v="No"/>
    <s v="N.A."/>
    <s v="N.A."/>
    <s v="No"/>
    <m/>
    <m/>
    <s v="Count is the estimated size of MA population"/>
    <s v="BLS; EIA; Economy.com"/>
  </r>
  <r>
    <n v="3.403"/>
    <s v="Exemption for Piped and Bottled Gas"/>
    <s v="Sales and Use Tax"/>
    <x v="15"/>
    <s v="Purchasers of natural gas for residential use; small businesses; certain industrial users "/>
    <s v="To eliminate sales tax burden on certain specified users of natural gas"/>
    <x v="16"/>
    <x v="16"/>
    <x v="17"/>
    <n v="201.8371642718605"/>
    <n v="6595245.0999999996"/>
    <n v="30.60343644724599"/>
    <s v="M.G.L."/>
    <s v="M.G.L. c. 64H, § 6(i) and (qq)"/>
    <n v="0"/>
    <s v="§6(i), (qq)"/>
    <s v="1967; 1990"/>
    <s v="1990; 1991, 2005"/>
    <m/>
    <m/>
    <m/>
    <m/>
    <s v="No"/>
    <s v="No"/>
    <s v="No"/>
    <s v="N.A."/>
    <s v="N.A."/>
    <s v="No"/>
    <m/>
    <m/>
    <s v="Count is the estimated size of MA population"/>
    <s v="BLS; EIA; Economy.com"/>
  </r>
  <r>
    <n v="3.4039999999999999"/>
    <s v="Exemption for Steam "/>
    <s v="Sales and Use Tax"/>
    <x v="15"/>
    <s v="Purchasers of steam for residential use, small business; certain industrial users"/>
    <s v="To eliminate sales tax burden on certain specified users of steam"/>
    <x v="16"/>
    <x v="16"/>
    <x v="17"/>
    <n v="14.375000000000002"/>
    <n v="6595245.0999999996"/>
    <n v="2.1796005731462507"/>
    <s v="M.G.L."/>
    <s v="M.G.L. c. 64H, § 6(i) and (qq)"/>
    <n v="0"/>
    <s v="§6(i), (qq)"/>
    <s v="1971; 1990"/>
    <s v="1990; 1991, 2005"/>
    <m/>
    <m/>
    <m/>
    <m/>
    <s v="No"/>
    <s v="No"/>
    <s v="No"/>
    <s v="N.A."/>
    <s v="N.A."/>
    <s v="No"/>
    <m/>
    <m/>
    <s v="Count is the estimated size of MA population"/>
    <s v="NSTAR"/>
  </r>
  <r>
    <n v="3.4049999999999998"/>
    <s v="Exemption for Certain Energy Conservation Equipment"/>
    <s v="Sales and Use Tax"/>
    <x v="15"/>
    <s v="Purchasers of equipment relating to wind powered or heat pump systems used for supplying energy or heating needs of principal residences in MA"/>
    <s v="encourage energy conservation in residential homes in MA"/>
    <x v="8"/>
    <x v="6"/>
    <x v="17"/>
    <s v="N.A."/>
    <m/>
    <m/>
    <s v="M.G.L."/>
    <s v="M.G.L. c. 64H, § 6(dd)"/>
    <n v="0"/>
    <s v="§6(dd)"/>
    <n v="1977"/>
    <n v="0"/>
    <m/>
    <m/>
    <m/>
    <m/>
    <s v="No"/>
    <s v="No"/>
    <s v="No"/>
    <s v="N.A."/>
    <s v="N.A."/>
    <s v="No"/>
    <m/>
    <m/>
    <m/>
    <m/>
  </r>
  <r>
    <n v="3.4060000000000001"/>
    <s v="Exemption for Funeral Items"/>
    <s v="Sales and Use Tax"/>
    <x v="15"/>
    <s v="Funeral directors and purchasers of caskets, coffins, burial garments, etc. used in the funeral directing business"/>
    <s v="To remove items purchased in the business of funeral directing"/>
    <x v="3"/>
    <x v="3"/>
    <x v="32"/>
    <n v="13.64988252438441"/>
    <m/>
    <m/>
    <s v="M.G.L."/>
    <s v="M.G.L. c. 64H, § 6(n)"/>
    <n v="0"/>
    <s v="§6(n)"/>
    <n v="1967"/>
    <n v="0"/>
    <m/>
    <m/>
    <m/>
    <m/>
    <s v="No"/>
    <s v="No"/>
    <s v="No"/>
    <s v="N.A."/>
    <s v="N.A."/>
    <s v="No"/>
    <m/>
    <m/>
    <m/>
    <s v="Census Bureau; Economy.com"/>
  </r>
  <r>
    <n v="3.407"/>
    <s v="Exemption for a Motor Vehicle for a Paraplegic "/>
    <s v="Sales and Use Tax"/>
    <x v="15"/>
    <s v="Specifically enumerated purchasers/users of motor vehicles for use by paraplegics"/>
    <s v="To eliminate sales tax burden on purchasers/users of motor vehicles for paraplegics "/>
    <x v="3"/>
    <x v="3"/>
    <x v="38"/>
    <n v="1.3047668464925357"/>
    <m/>
    <m/>
    <s v="M.G.L."/>
    <s v="M.G.L. c. 64H, § 6(u)"/>
    <n v="0"/>
    <s v="§6(u)"/>
    <n v="1967"/>
    <s v="1968, 2006"/>
    <m/>
    <m/>
    <m/>
    <m/>
    <s v="No"/>
    <s v="No"/>
    <s v="No"/>
    <s v="N.A."/>
    <s v="N.A."/>
    <s v="No"/>
    <m/>
    <m/>
    <m/>
    <s v="Mass. RMV; Economy.com"/>
  </r>
  <r>
    <n v="3.4079999999999999"/>
    <s v="Exemption for Textbooks"/>
    <s v="Sales and Use Tax"/>
    <x v="15"/>
    <s v="Purchasers of textbooks required for instruction in educational institutions"/>
    <s v="To remove sales tax burden on purchasers of textbooks required for instruction in educational institutions"/>
    <x v="5"/>
    <x v="3"/>
    <x v="28"/>
    <n v="57.42940057775958"/>
    <n v="1589882.4578830362"/>
    <n v="36.12179019462112"/>
    <s v="M.G.L."/>
    <s v="M.G.L. c. 64H, § 6(m)"/>
    <n v="0"/>
    <s v="§6(m)"/>
    <n v="1967"/>
    <n v="0"/>
    <m/>
    <m/>
    <m/>
    <m/>
    <s v="No"/>
    <s v="No"/>
    <s v="No"/>
    <s v="N.A."/>
    <s v="N.A."/>
    <s v="No"/>
    <m/>
    <m/>
    <s v="Count is the estimated number of MA students in 2008, adjusted with MA population growth from CY2008 to FY2013"/>
    <s v="US Dept. of Education; Economy.com; AAP;"/>
  </r>
  <r>
    <n v="3.4089999999999998"/>
    <s v="Exemption for Books used for Religious Worship  "/>
    <s v="Sales and Use Tax"/>
    <x v="15"/>
    <s v="Purchasers of bibles, prayer books and other books used for religious worship"/>
    <s v="To remove sales tax burden on purchasers of books used for religious worship in keeping with U.S. Constitution"/>
    <x v="3"/>
    <x v="3"/>
    <x v="28"/>
    <s v="N.A."/>
    <m/>
    <m/>
    <s v="M.G.L."/>
    <s v="M.G.L. c. 64H, § 6(m)"/>
    <n v="0"/>
    <s v="§6(m)"/>
    <n v="1967"/>
    <n v="0"/>
    <m/>
    <m/>
    <m/>
    <m/>
    <s v="No"/>
    <s v="No"/>
    <s v="No"/>
    <s v="N.A."/>
    <s v="N.A."/>
    <s v="No"/>
    <m/>
    <m/>
    <m/>
    <m/>
  </r>
  <r>
    <n v="3.41"/>
    <s v="Exemption for Containers  "/>
    <s v="Sales and Use Tax"/>
    <x v="15"/>
    <s v="Purchasers on specified returnable and non-refundable containers"/>
    <s v="To remove burden of sales taxation on sales of specified containers"/>
    <x v="7"/>
    <x v="14"/>
    <x v="23"/>
    <n v="208.4637939112896"/>
    <m/>
    <m/>
    <s v="M.G.L."/>
    <s v="M.G.L. c. 64H, § 6(q)"/>
    <n v="0"/>
    <s v="§6(q)"/>
    <n v="1967"/>
    <s v="1981, 2005"/>
    <m/>
    <m/>
    <m/>
    <m/>
    <s v="No"/>
    <s v="No"/>
    <s v="No"/>
    <s v="N.A."/>
    <s v="N.A."/>
    <s v="No"/>
    <m/>
    <m/>
    <m/>
    <s v="Census Bureau; Economy.com"/>
  </r>
  <r>
    <n v="3.411"/>
    <s v="Exemption for Certain Sales by Typographers, Compositors and Color Separators"/>
    <s v="Sales and Use Tax"/>
    <x v="15"/>
    <s v="Printers, publishers and manufacturers of boxes used in printing"/>
    <s v="To remove burden of sales tax on sales of enumerated items for use in printing"/>
    <x v="7"/>
    <x v="14"/>
    <x v="23"/>
    <s v="N.A."/>
    <m/>
    <m/>
    <s v="M.G.L."/>
    <s v="M.G.L. c. 64H, § 6(gg)"/>
    <n v="0"/>
    <s v="§6(gg)"/>
    <n v="1979"/>
    <n v="1982"/>
    <m/>
    <m/>
    <m/>
    <m/>
    <s v="No"/>
    <s v="No"/>
    <s v="No"/>
    <s v="N.A."/>
    <s v="N.A."/>
    <s v="No"/>
    <m/>
    <m/>
    <m/>
    <m/>
  </r>
  <r>
    <n v="3.4119999999999999"/>
    <s v="Exemption for Sales of Building Materials and Supplies to be Used in Connection with Certain Construction Contracts"/>
    <s v="Sales and Use Tax"/>
    <x v="15"/>
    <s v="Federal and Massachusetts governments, their political subdivisions and tax-exempt organizations"/>
    <s v="To accord with Constitutional prohibitions on taxation of the US government; to remove the burden of sales tax on Massachusetts and tax-exempt organizations"/>
    <x v="15"/>
    <x v="15"/>
    <x v="30"/>
    <n v="173.61191565812027"/>
    <m/>
    <m/>
    <s v="M.G.L."/>
    <s v="M.G.L. c. 64H, § 6(f)"/>
    <n v="0"/>
    <s v="§6(f)"/>
    <n v="1967"/>
    <n v="1998"/>
    <m/>
    <m/>
    <m/>
    <m/>
    <s v="No"/>
    <s v="No"/>
    <s v="No"/>
    <s v="N.A."/>
    <s v="N.A."/>
    <s v="No"/>
    <m/>
    <m/>
    <m/>
    <s v="Census Bureau; BLS; Economy.com"/>
  </r>
  <r>
    <n v="3.4169999999999998"/>
    <s v="Exemption for Commuter Boats"/>
    <s v="Sales and Use Tax"/>
    <x v="15"/>
    <s v="Purchasers of vessels, replacement or repair parts used exclusively to provide scheduled commuter passenger service"/>
    <s v="To remove from the sales tax base vessels, and parts used in performing an essential government function"/>
    <x v="14"/>
    <x v="9"/>
    <x v="39"/>
    <s v="N.A."/>
    <m/>
    <m/>
    <s v="M.G.L."/>
    <s v="M.G.L. c. 64H, § 6(pp)"/>
    <n v="0"/>
    <s v="§6(pp)"/>
    <n v="1990"/>
    <n v="0"/>
    <m/>
    <m/>
    <m/>
    <m/>
    <s v="No"/>
    <s v="No"/>
    <s v="No"/>
    <s v="N.A."/>
    <s v="N.A."/>
    <s v="No"/>
    <m/>
    <m/>
    <m/>
    <m/>
  </r>
  <r>
    <n v="3.4180000000000001"/>
    <s v="Exemption for Fuels, Supplies, and Repairs for Vessels Engaged in Interstate or Foreign Commerce"/>
    <s v="Sales and Use Tax"/>
    <x v="15"/>
    <s v="Purchasers of fuels, supplies and repairs for vessels engaged in interstate or foreign commerce"/>
    <s v="To further interstate or foreign commerce; to recognize U.S Constitutional Prohibition of States impinging on interstate commerce"/>
    <x v="7"/>
    <x v="14"/>
    <x v="39"/>
    <n v="0.75743896454815229"/>
    <m/>
    <m/>
    <s v="M.G.L."/>
    <s v="M.G.L. c. 64H, § 6(o)"/>
    <n v="0"/>
    <s v="§6(o)"/>
    <n v="1967"/>
    <n v="0"/>
    <m/>
    <m/>
    <m/>
    <m/>
    <s v="No"/>
    <s v="No"/>
    <s v="No"/>
    <s v="N.A."/>
    <s v="N.A."/>
    <s v="No"/>
    <m/>
    <m/>
    <m/>
    <s v="NYS TEB; Economy.com"/>
  </r>
  <r>
    <n v="3.419"/>
    <s v="Exemption for Fuel Used in Operating Aircraft and Railroads"/>
    <s v="Sales and Use Tax"/>
    <x v="15"/>
    <s v="Purchasers of fuels used in operation of aircraft or railroads"/>
    <s v="To further interstate commerce relating to the airline and railroad industries; to recognize U.S. Constitutional prohibition on state impinging on interstate commerce"/>
    <x v="14"/>
    <x v="9"/>
    <x v="39"/>
    <n v="51.277249799652573"/>
    <m/>
    <m/>
    <s v="M.G.L."/>
    <s v="M.G.L. c. 64H, § 6(j)"/>
    <n v="0"/>
    <s v="§6(j)"/>
    <n v="1967"/>
    <s v="1977, 1990"/>
    <m/>
    <m/>
    <m/>
    <m/>
    <s v="No"/>
    <s v="No"/>
    <s v="No"/>
    <s v="N.A."/>
    <s v="N.A."/>
    <s v="No"/>
    <m/>
    <m/>
    <m/>
    <s v="Mass. DOR; EIA; Air Transport Association"/>
  </r>
  <r>
    <n v="3.42"/>
    <s v="Exemption for Sales of Certain New and Used Buses"/>
    <s v="Sales and Use Tax"/>
    <x v="15"/>
    <s v="Purchasers of buses, parts, and materials used in performing an essential government function (intra-city transportation)"/>
    <s v="To remove from sales tax base certain items used in performing an essential governmental function: buses, replacement parts, and materials to maintain them"/>
    <x v="14"/>
    <x v="9"/>
    <x v="30"/>
    <s v="N.A."/>
    <m/>
    <m/>
    <s v="M.G.L."/>
    <s v="M.G.L. c. 64H, § 6(aa)"/>
    <n v="0"/>
    <s v="§6(aa)"/>
    <n v="1973"/>
    <n v="1997"/>
    <m/>
    <m/>
    <m/>
    <m/>
    <s v="No"/>
    <s v="No"/>
    <s v="No"/>
    <s v="N.A."/>
    <s v="N.A."/>
    <s v="No"/>
    <m/>
    <m/>
    <m/>
    <m/>
  </r>
  <r>
    <n v="3.4209999999999998"/>
    <s v="Exemption for Films  "/>
    <s v="Sales and Use Tax"/>
    <x v="15"/>
    <s v="Purchasers of motion picture films for commercial exhibition"/>
    <s v="To remove motion picture film, for commercial exhibition form the sales tax base; to encourage the motion picture industry in MA"/>
    <x v="7"/>
    <x v="14"/>
    <x v="28"/>
    <s v="N.A."/>
    <m/>
    <m/>
    <s v="M.G.L."/>
    <s v="M.G.L. c. 64H, § 6(m)"/>
    <n v="0"/>
    <s v="§6(m)"/>
    <n v="1967"/>
    <n v="0"/>
    <m/>
    <m/>
    <m/>
    <m/>
    <s v="No"/>
    <s v="No"/>
    <s v="No"/>
    <s v="N.A."/>
    <s v="N.A."/>
    <s v="No"/>
    <m/>
    <m/>
    <m/>
    <m/>
  </r>
  <r>
    <m/>
    <m/>
    <m/>
    <x v="0"/>
    <m/>
    <m/>
    <x v="0"/>
    <x v="0"/>
    <x v="0"/>
    <m/>
    <m/>
    <m/>
    <m/>
    <m/>
    <m/>
    <m/>
    <m/>
    <m/>
    <m/>
    <m/>
    <m/>
    <m/>
    <m/>
    <m/>
    <m/>
    <m/>
    <m/>
    <m/>
    <m/>
    <m/>
    <m/>
    <m/>
  </r>
  <r>
    <m/>
    <m/>
    <m/>
    <x v="0"/>
    <m/>
    <m/>
    <x v="0"/>
    <x v="0"/>
    <x v="0"/>
    <n v="150.28805702325653"/>
    <m/>
    <m/>
    <m/>
    <m/>
    <m/>
    <m/>
    <m/>
    <m/>
    <m/>
    <m/>
    <m/>
    <m/>
    <m/>
    <m/>
    <m/>
    <m/>
    <m/>
    <m/>
    <m/>
    <m/>
    <m/>
    <m/>
  </r>
  <r>
    <n v="3.601"/>
    <s v="Exemption for Casual or Isolated Sales "/>
    <s v="Sales and Use Tax"/>
    <x v="16"/>
    <s v="Sellers/purchasers of items not made in the course of the seller’s regularly conducted trade or business"/>
    <s v="To exclude from sales tax a sale not made in the course of a seller’s regularly conducted trade or business"/>
    <x v="7"/>
    <x v="14"/>
    <x v="16"/>
    <s v="N.A."/>
    <m/>
    <m/>
    <s v="M.G.L."/>
    <s v="M.G.L. c. 64H, § 6(c) and M.G.L. c. 64I, § 7(b)"/>
    <m/>
    <m/>
    <m/>
    <m/>
    <m/>
    <m/>
    <m/>
    <m/>
    <s v="No"/>
    <s v="No"/>
    <s v="No"/>
    <s v="N.A."/>
    <s v="N.A."/>
    <s v="No"/>
    <m/>
    <m/>
    <m/>
    <m/>
  </r>
  <r>
    <n v="3.6019999999999999"/>
    <s v="Exemption for Vending Machine Sales"/>
    <s v="Sales and Use Tax"/>
    <x v="16"/>
    <s v="Sellers/purchasers of items from vending machines which exclusively sell items with a sales price of $3.50 or less"/>
    <s v="To remove certain vending machine sales of items having a sales price of $3.50 or less from the sales tax base"/>
    <x v="7"/>
    <x v="14"/>
    <x v="40"/>
    <s v="N.A."/>
    <m/>
    <m/>
    <s v="M.G.L."/>
    <s v="M.G.L. c. 64H, § 6(h) and (t)"/>
    <m/>
    <m/>
    <m/>
    <m/>
    <m/>
    <m/>
    <m/>
    <m/>
    <s v="No"/>
    <s v="No"/>
    <s v="No"/>
    <s v="N.A."/>
    <s v="N.A."/>
    <s v="No"/>
    <m/>
    <m/>
    <m/>
    <m/>
  </r>
  <r>
    <n v="3.6030000000000002"/>
    <s v="Exemption for Certain Meals"/>
    <s v="Sales and Use Tax"/>
    <x v="16"/>
    <s v="Sellers/purchasers of meals served in certain enumerated institutions, e.g., hospitals, nursing homes, churches, synagogues, etc."/>
    <s v="To eliminate the sales tax burden on sales of meals served in certain enumerated institutions"/>
    <x v="3"/>
    <x v="3"/>
    <x v="41"/>
    <n v="14.524990301252039"/>
    <m/>
    <m/>
    <s v="M.G.L."/>
    <s v="M.G.L. c. 64H, § 6(cc)"/>
    <m/>
    <m/>
    <m/>
    <m/>
    <m/>
    <m/>
    <m/>
    <m/>
    <s v="No"/>
    <s v="No"/>
    <s v="No"/>
    <s v="N.A."/>
    <s v="N.A."/>
    <s v="No"/>
    <m/>
    <m/>
    <m/>
    <s v="Mass. Dept. of Education"/>
  </r>
  <r>
    <n v="3.6040000000000001"/>
    <s v="Exemption for Certain Bed and Breakfast Establishments from Sales Tax on Meals and Room Occupancy Excise"/>
    <s v="Sales and Use Tax"/>
    <x v="16"/>
    <s v="Operators of owner-occupied one, two, and three bedroom bed and breakfast homes and their guests"/>
    <s v="To eliminate sales tax burden on operators of small bed and breakfast homes"/>
    <x v="7"/>
    <x v="14"/>
    <x v="32"/>
    <s v="N.A."/>
    <m/>
    <m/>
    <s v="M.G.L."/>
    <s v="M.G.L. c. 64G, § 1, 2, 3, 3A and 6, and M.G.L. c. 64H, § 6(h)"/>
    <m/>
    <m/>
    <m/>
    <m/>
    <m/>
    <m/>
    <m/>
    <m/>
    <s v="No"/>
    <s v="No"/>
    <s v="No"/>
    <s v="N.A."/>
    <s v="N.A."/>
    <s v="No"/>
    <m/>
    <m/>
    <m/>
    <m/>
  </r>
  <r>
    <n v="3.605"/>
    <s v="Exemption for Certain Summer Camps from Sales Tax on Meals and Room Occupancy Excise"/>
    <s v="Sales and Use Tax"/>
    <x v="16"/>
    <s v="Summer camps for developmentally disabled individuals and children age 18 and under"/>
    <s v="To eliminate sales tax and room occupancy excise burden on certain enumerated summer camps"/>
    <x v="3"/>
    <x v="3"/>
    <x v="42"/>
    <n v="1.7639078507287345"/>
    <m/>
    <m/>
    <s v="M.G.L."/>
    <s v="M.G.L. c. 64G, § 2 and M.G.L. c. 64H, § 6(cc)"/>
    <m/>
    <m/>
    <m/>
    <m/>
    <m/>
    <m/>
    <m/>
    <m/>
    <s v="No"/>
    <s v="No"/>
    <s v="No"/>
    <s v="N.A."/>
    <s v="N.A."/>
    <s v="No"/>
    <m/>
    <m/>
    <m/>
    <s v="Census Bureau; Economy.com"/>
  </r>
  <r>
    <n v="3.6059999999999999"/>
    <s v="Exemption for Trade-in Allowances for Motor Vehicles and Trailers"/>
    <s v="Sales and Use Tax"/>
    <x v="16"/>
    <s v="Taxpayers purchasing motor vehicles in conjunction with a trade-in"/>
    <s v="To relieve sales tax burden in trade-in transactions by taxing only the excess of purchase price over the amount credited for the trade-in"/>
    <x v="7"/>
    <x v="14"/>
    <x v="43"/>
    <n v="116.48641111024149"/>
    <m/>
    <m/>
    <s v="M.G.L."/>
    <s v="M.G.L c. 64H, § 26, c. 64I, § 27"/>
    <m/>
    <m/>
    <m/>
    <m/>
    <m/>
    <m/>
    <m/>
    <m/>
    <s v="No"/>
    <s v="No"/>
    <s v="No"/>
    <s v="N.A."/>
    <s v="N.A."/>
    <s v="No"/>
    <m/>
    <m/>
    <m/>
    <s v="Connecticut TEB; Economy.com"/>
  </r>
  <r>
    <n v="3.6070000000000002"/>
    <s v="Exemptions for Publications of Tax-Exempt Organizations"/>
    <s v="Sales and Use Tax"/>
    <x v="16"/>
    <s v="Sellers/purchasers of publications of 501(c)(3) organizations"/>
    <s v="To remove the sales tax burden on these organizations"/>
    <x v="3"/>
    <x v="3"/>
    <x v="44"/>
    <n v="17.512747761034269"/>
    <n v="26447"/>
    <n v="662.18277162000493"/>
    <s v="M.G.L."/>
    <s v="M.G.L. c. 64H, § 6(m)"/>
    <m/>
    <m/>
    <m/>
    <m/>
    <m/>
    <m/>
    <m/>
    <m/>
    <s v="No"/>
    <s v="No"/>
    <s v="No"/>
    <s v="N.A."/>
    <s v="N.A."/>
    <s v="No"/>
    <m/>
    <m/>
    <s v="Count is estimated number of tax-exempted organizations, from IRS 2008 data"/>
    <s v="IRS; Economy.com"/>
  </r>
  <r>
    <n v="3.6080000000000001"/>
    <s v="Exemption for Gifts of Scientific Equipment"/>
    <s v="Sales and Use Tax"/>
    <x v="16"/>
    <s v="Public or private nonprofit educational institutions located in MA and their students; MA Technology Park Corporation; Bay State Skills Corporation"/>
    <s v="To encourage scientific pursuits at public/private nonprofit educational institution"/>
    <x v="5"/>
    <x v="3"/>
    <x v="42"/>
    <s v="N.A."/>
    <m/>
    <m/>
    <s v="M.G.L."/>
    <s v="M.G.L. c. 64H, § 6(jj)"/>
    <m/>
    <m/>
    <m/>
    <m/>
    <m/>
    <m/>
    <m/>
    <m/>
    <s v="No"/>
    <s v="No"/>
    <s v="No"/>
    <s v="N.A."/>
    <s v="N.A."/>
    <s v="No"/>
    <m/>
    <m/>
    <m/>
    <m/>
  </r>
  <r>
    <n v="3.609"/>
    <s v="Exemption for Vessels or Barges 50 Tons and Over"/>
    <s v="Sales and Use Tax"/>
    <x v="16"/>
    <s v="Sellers/purchasers of barges weighing 50 tons or over when constructed in MA and sold by the builder"/>
    <s v="To further the shipbuilding industry in MA and foster competitiveness by eliminating sales tax on certain vessels and barges constructed in MA"/>
    <x v="7"/>
    <x v="14"/>
    <x v="23"/>
    <s v="N.A."/>
    <m/>
    <m/>
    <s v="M.G.L."/>
    <s v="M.G.L. c. 64H, § 6(o)"/>
    <m/>
    <m/>
    <m/>
    <m/>
    <m/>
    <m/>
    <m/>
    <m/>
    <s v="No"/>
    <s v="No"/>
    <s v="No"/>
    <s v="N.A."/>
    <s v="N.A."/>
    <s v="No"/>
    <m/>
    <m/>
    <m/>
    <m/>
  </r>
  <r>
    <n v="3.61"/>
    <s v="Exemption for Rental Charges for Refuse Containers"/>
    <s v="Sales and Use Tax"/>
    <x v="16"/>
    <s v="Customers having service contracts with waste service firms that place refuse containers on the customer’s premises "/>
    <s v=" To eliminate otherwise taxable “rental charges” from the sales tax base where such charges are in connection with service contracts between waste service firms and customers"/>
    <x v="7"/>
    <x v="14"/>
    <x v="45"/>
    <s v="N.A."/>
    <m/>
    <m/>
    <s v="M.G.L."/>
    <s v="M.G.L. c. 64H, § 6(ii)"/>
    <m/>
    <m/>
    <m/>
    <m/>
    <m/>
    <m/>
    <m/>
    <m/>
    <s v="No"/>
    <s v="No"/>
    <s v="No"/>
    <s v="N.A."/>
    <s v="N.A."/>
    <s v="No"/>
    <m/>
    <m/>
    <m/>
    <m/>
  </r>
  <r>
    <n v="3.6110000000000002"/>
    <s v="Exemption for Honor Trays"/>
    <s v="Sales and Use Tax"/>
    <x v="16"/>
    <s v="Purchasers of items from honor trays selling items for less than $1"/>
    <s v="To remove sales tax burden on certain de minimis sales of items from honor trays"/>
    <x v="7"/>
    <x v="14"/>
    <x v="43"/>
    <s v="N.A."/>
    <m/>
    <m/>
    <s v="M.G.L."/>
    <s v="M.G.L. c. 64H, § 6(h)"/>
    <m/>
    <m/>
    <m/>
    <m/>
    <m/>
    <m/>
    <m/>
    <m/>
    <s v="No"/>
    <s v="No"/>
    <s v="No"/>
    <s v="N.A."/>
    <s v="N.A."/>
    <s v="No"/>
    <m/>
    <m/>
    <m/>
    <m/>
  </r>
  <r>
    <m/>
    <m/>
    <m/>
    <x v="0"/>
    <m/>
    <m/>
    <x v="0"/>
    <x v="0"/>
    <x v="0"/>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6"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F25:G72" firstHeaderRow="1" firstDataRow="1" firstDataCol="1"/>
  <pivotFields count="32">
    <pivotField showAll="0"/>
    <pivotField showAll="0"/>
    <pivotField showAll="0"/>
    <pivotField dataField="1" showAll="0">
      <items count="18">
        <item x="4"/>
        <item x="9"/>
        <item x="7"/>
        <item x="5"/>
        <item x="3"/>
        <item x="2"/>
        <item x="1"/>
        <item x="8"/>
        <item x="10"/>
        <item x="14"/>
        <item x="11"/>
        <item x="12"/>
        <item x="13"/>
        <item x="15"/>
        <item x="16"/>
        <item x="6"/>
        <item x="0"/>
        <item t="default"/>
      </items>
    </pivotField>
    <pivotField showAll="0"/>
    <pivotField showAll="0"/>
    <pivotField showAll="0">
      <items count="18">
        <item x="13"/>
        <item x="7"/>
        <item x="9"/>
        <item x="5"/>
        <item x="3"/>
        <item x="8"/>
        <item x="15"/>
        <item x="2"/>
        <item x="4"/>
        <item x="1"/>
        <item x="16"/>
        <item x="6"/>
        <item x="12"/>
        <item x="11"/>
        <item x="14"/>
        <item x="10"/>
        <item x="0"/>
        <item t="default"/>
      </items>
    </pivotField>
    <pivotField showAll="0">
      <items count="18">
        <item x="11"/>
        <item x="4"/>
        <item x="14"/>
        <item x="7"/>
        <item x="3"/>
        <item x="6"/>
        <item x="15"/>
        <item x="10"/>
        <item x="2"/>
        <item x="12"/>
        <item x="1"/>
        <item x="16"/>
        <item x="5"/>
        <item x="13"/>
        <item x="9"/>
        <item x="8"/>
        <item x="0"/>
        <item t="default"/>
      </items>
    </pivotField>
    <pivotField axis="axisRow" showAll="0">
      <items count="47">
        <item x="5"/>
        <item x="22"/>
        <item x="10"/>
        <item x="34"/>
        <item x="19"/>
        <item x="37"/>
        <item x="17"/>
        <item x="7"/>
        <item x="27"/>
        <item x="20"/>
        <item x="12"/>
        <item x="23"/>
        <item x="43"/>
        <item x="38"/>
        <item x="40"/>
        <item x="36"/>
        <item x="9"/>
        <item x="39"/>
        <item x="18"/>
        <item x="28"/>
        <item x="44"/>
        <item x="1"/>
        <item x="31"/>
        <item x="11"/>
        <item x="21"/>
        <item x="13"/>
        <item x="29"/>
        <item x="14"/>
        <item x="4"/>
        <item x="42"/>
        <item x="2"/>
        <item x="15"/>
        <item x="6"/>
        <item x="41"/>
        <item x="35"/>
        <item x="33"/>
        <item x="3"/>
        <item x="32"/>
        <item x="45"/>
        <item x="8"/>
        <item x="30"/>
        <item x="25"/>
        <item x="16"/>
        <item x="24"/>
        <item x="2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4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t="grand">
      <x/>
    </i>
  </rowItems>
  <colItems count="1">
    <i/>
  </colItems>
  <dataFields count="1">
    <dataField name="Count of Tax Expenditure Type"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6"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F2:G20" firstHeaderRow="1" firstDataRow="1" firstDataCol="1"/>
  <pivotFields count="32">
    <pivotField showAll="0"/>
    <pivotField showAll="0"/>
    <pivotField showAll="0"/>
    <pivotField dataField="1" showAll="0">
      <items count="18">
        <item x="4"/>
        <item x="9"/>
        <item x="7"/>
        <item x="5"/>
        <item x="3"/>
        <item x="2"/>
        <item x="1"/>
        <item x="8"/>
        <item x="10"/>
        <item x="14"/>
        <item x="11"/>
        <item x="12"/>
        <item x="13"/>
        <item x="15"/>
        <item x="16"/>
        <item x="6"/>
        <item x="0"/>
        <item t="default"/>
      </items>
    </pivotField>
    <pivotField showAll="0"/>
    <pivotField showAll="0"/>
    <pivotField showAll="0">
      <items count="18">
        <item x="13"/>
        <item x="7"/>
        <item x="9"/>
        <item x="5"/>
        <item x="3"/>
        <item x="8"/>
        <item x="15"/>
        <item x="2"/>
        <item x="4"/>
        <item x="1"/>
        <item x="16"/>
        <item x="6"/>
        <item x="12"/>
        <item x="11"/>
        <item x="14"/>
        <item x="10"/>
        <item x="0"/>
        <item t="default"/>
      </items>
    </pivotField>
    <pivotField axis="axisRow" showAll="0">
      <items count="18">
        <item x="11"/>
        <item x="4"/>
        <item x="14"/>
        <item x="7"/>
        <item x="3"/>
        <item x="6"/>
        <item x="15"/>
        <item x="10"/>
        <item x="2"/>
        <item x="12"/>
        <item x="1"/>
        <item x="16"/>
        <item x="5"/>
        <item x="13"/>
        <item x="9"/>
        <item x="8"/>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18">
    <i>
      <x/>
    </i>
    <i>
      <x v="1"/>
    </i>
    <i>
      <x v="2"/>
    </i>
    <i>
      <x v="3"/>
    </i>
    <i>
      <x v="4"/>
    </i>
    <i>
      <x v="5"/>
    </i>
    <i>
      <x v="6"/>
    </i>
    <i>
      <x v="7"/>
    </i>
    <i>
      <x v="8"/>
    </i>
    <i>
      <x v="9"/>
    </i>
    <i>
      <x v="10"/>
    </i>
    <i>
      <x v="11"/>
    </i>
    <i>
      <x v="12"/>
    </i>
    <i>
      <x v="13"/>
    </i>
    <i>
      <x v="14"/>
    </i>
    <i>
      <x v="15"/>
    </i>
    <i>
      <x v="16"/>
    </i>
    <i t="grand">
      <x/>
    </i>
  </rowItems>
  <colItems count="1">
    <i/>
  </colItems>
  <dataFields count="1">
    <dataField name="Count of Tax Expenditure Type"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2" cacheId="6"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25:B43" firstHeaderRow="1" firstDataRow="1" firstDataCol="1"/>
  <pivotFields count="32">
    <pivotField showAll="0"/>
    <pivotField showAll="0"/>
    <pivotField showAll="0"/>
    <pivotField dataField="1" showAll="0">
      <items count="18">
        <item x="4"/>
        <item x="9"/>
        <item x="7"/>
        <item x="5"/>
        <item x="3"/>
        <item x="2"/>
        <item x="1"/>
        <item x="8"/>
        <item x="10"/>
        <item x="14"/>
        <item x="11"/>
        <item x="12"/>
        <item x="13"/>
        <item x="15"/>
        <item x="16"/>
        <item x="6"/>
        <item x="0"/>
        <item t="default"/>
      </items>
    </pivotField>
    <pivotField showAll="0"/>
    <pivotField showAll="0"/>
    <pivotField axis="axisRow" showAll="0">
      <items count="18">
        <item x="13"/>
        <item x="7"/>
        <item x="9"/>
        <item x="5"/>
        <item x="3"/>
        <item x="8"/>
        <item x="15"/>
        <item x="2"/>
        <item x="4"/>
        <item x="1"/>
        <item x="16"/>
        <item x="6"/>
        <item x="12"/>
        <item x="11"/>
        <item x="14"/>
        <item x="10"/>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18">
    <i>
      <x/>
    </i>
    <i>
      <x v="1"/>
    </i>
    <i>
      <x v="2"/>
    </i>
    <i>
      <x v="3"/>
    </i>
    <i>
      <x v="4"/>
    </i>
    <i>
      <x v="5"/>
    </i>
    <i>
      <x v="6"/>
    </i>
    <i>
      <x v="7"/>
    </i>
    <i>
      <x v="8"/>
    </i>
    <i>
      <x v="9"/>
    </i>
    <i>
      <x v="10"/>
    </i>
    <i>
      <x v="11"/>
    </i>
    <i>
      <x v="12"/>
    </i>
    <i>
      <x v="13"/>
    </i>
    <i>
      <x v="14"/>
    </i>
    <i>
      <x v="15"/>
    </i>
    <i>
      <x v="16"/>
    </i>
    <i t="grand">
      <x/>
    </i>
  </rowItems>
  <colItems count="1">
    <i/>
  </colItems>
  <dataFields count="1">
    <dataField name="Count of Tax Expenditure Type"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1" cacheId="6"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2:B20" firstHeaderRow="1" firstDataRow="1" firstDataCol="1"/>
  <pivotFields count="32">
    <pivotField showAll="0"/>
    <pivotField showAll="0"/>
    <pivotField showAll="0"/>
    <pivotField axis="axisRow" dataField="1" showAll="0">
      <items count="18">
        <item x="4"/>
        <item x="9"/>
        <item x="7"/>
        <item x="5"/>
        <item x="3"/>
        <item x="2"/>
        <item x="1"/>
        <item x="8"/>
        <item x="10"/>
        <item x="14"/>
        <item x="11"/>
        <item x="12"/>
        <item x="13"/>
        <item x="15"/>
        <item x="16"/>
        <item x="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18">
    <i>
      <x/>
    </i>
    <i>
      <x v="1"/>
    </i>
    <i>
      <x v="2"/>
    </i>
    <i>
      <x v="3"/>
    </i>
    <i>
      <x v="4"/>
    </i>
    <i>
      <x v="5"/>
    </i>
    <i>
      <x v="6"/>
    </i>
    <i>
      <x v="7"/>
    </i>
    <i>
      <x v="8"/>
    </i>
    <i>
      <x v="9"/>
    </i>
    <i>
      <x v="10"/>
    </i>
    <i>
      <x v="11"/>
    </i>
    <i>
      <x v="12"/>
    </i>
    <i>
      <x v="13"/>
    </i>
    <i>
      <x v="14"/>
    </i>
    <i>
      <x v="15"/>
    </i>
    <i>
      <x v="16"/>
    </i>
    <i t="grand">
      <x/>
    </i>
  </rowItems>
  <colItems count="1">
    <i/>
  </colItems>
  <dataFields count="1">
    <dataField name="Count of Tax Expenditure Type"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2"/>
  </sheetPr>
  <dimension ref="A1:AK323"/>
  <sheetViews>
    <sheetView view="pageBreakPreview" zoomScale="80" zoomScaleNormal="85" zoomScaleSheetLayoutView="80" workbookViewId="0">
      <pane xSplit="5" ySplit="5" topLeftCell="I217" activePane="bottomRight" state="frozen"/>
      <selection pane="topRight" activeCell="G1" sqref="G1"/>
      <selection pane="bottomLeft" activeCell="A6" sqref="A6"/>
      <selection pane="bottomRight" activeCell="A5" sqref="A5:XFD237"/>
    </sheetView>
  </sheetViews>
  <sheetFormatPr defaultColWidth="9" defaultRowHeight="12.75" x14ac:dyDescent="0.2"/>
  <cols>
    <col min="1" max="1" width="2.625" style="1" customWidth="1"/>
    <col min="2" max="2" width="4.375" style="1" customWidth="1"/>
    <col min="3" max="3" width="4.5" style="1" customWidth="1"/>
    <col min="4" max="4" width="5.5" style="8" bestFit="1" customWidth="1"/>
    <col min="5" max="5" width="58.125" style="1" customWidth="1"/>
    <col min="6" max="6" width="22.125" style="1" customWidth="1"/>
    <col min="7" max="7" width="21.625" style="1" customWidth="1"/>
    <col min="8" max="8" width="34.875" style="9" customWidth="1"/>
    <col min="9" max="9" width="42" style="9" customWidth="1"/>
    <col min="10" max="11" width="23.625" style="1" customWidth="1"/>
    <col min="12" max="12" width="25.875" style="1" customWidth="1"/>
    <col min="13" max="13" width="10.625" style="10" customWidth="1"/>
    <col min="14" max="14" width="11.625" style="10" customWidth="1"/>
    <col min="15" max="15" width="12.625" style="11" customWidth="1"/>
    <col min="16" max="16" width="13.625" style="1" customWidth="1"/>
    <col min="17" max="17" width="23.5" style="12" customWidth="1"/>
    <col min="18" max="18" width="11.5" style="12" customWidth="1"/>
    <col min="19" max="19" width="12.5" style="12" customWidth="1"/>
    <col min="20" max="20" width="14.5" style="12" customWidth="1"/>
    <col min="21" max="21" width="28.625" style="12" customWidth="1"/>
    <col min="22" max="22" width="10" style="12" customWidth="1"/>
    <col min="23" max="23" width="17.625" style="12" customWidth="1"/>
    <col min="24" max="24" width="18.125" style="12" customWidth="1"/>
    <col min="25" max="25" width="11.875" style="12" customWidth="1"/>
    <col min="26" max="26" width="7.125" style="12" customWidth="1"/>
    <col min="27" max="27" width="8.875" style="12" customWidth="1"/>
    <col min="28" max="28" width="19" style="5" customWidth="1"/>
    <col min="29" max="29" width="9.375" style="12" customWidth="1"/>
    <col min="30" max="30" width="9.375" style="1" customWidth="1"/>
    <col min="31" max="31" width="8.625" style="6" customWidth="1"/>
    <col min="32" max="32" width="17.125" style="5" customWidth="1"/>
    <col min="33" max="33" width="28.375" style="5" customWidth="1"/>
    <col min="34" max="34" width="39.625" style="9" customWidth="1"/>
    <col min="35" max="35" width="13.125" style="5" customWidth="1"/>
    <col min="36" max="16384" width="9" style="1"/>
  </cols>
  <sheetData>
    <row r="1" spans="1:37" x14ac:dyDescent="0.2">
      <c r="A1" s="7"/>
    </row>
    <row r="4" spans="1:37" ht="54" customHeight="1" x14ac:dyDescent="0.2"/>
    <row r="5" spans="1:37" s="7" customFormat="1" ht="50.25" customHeight="1" x14ac:dyDescent="0.2">
      <c r="D5" s="13" t="s">
        <v>0</v>
      </c>
      <c r="E5" s="7" t="s">
        <v>1</v>
      </c>
      <c r="F5" s="7" t="s">
        <v>2</v>
      </c>
      <c r="G5" s="7" t="s">
        <v>3</v>
      </c>
      <c r="H5" s="7" t="s">
        <v>4</v>
      </c>
      <c r="I5" s="14" t="s">
        <v>5</v>
      </c>
      <c r="J5" s="7" t="s">
        <v>6</v>
      </c>
      <c r="K5" s="7" t="s">
        <v>7</v>
      </c>
      <c r="L5" s="7" t="s">
        <v>8</v>
      </c>
      <c r="M5" s="15" t="s">
        <v>9</v>
      </c>
      <c r="N5" s="15" t="s">
        <v>10</v>
      </c>
      <c r="O5" s="16" t="s">
        <v>11</v>
      </c>
      <c r="P5" s="7" t="s">
        <v>12</v>
      </c>
      <c r="Q5" s="14" t="s">
        <v>13</v>
      </c>
      <c r="R5" s="14" t="s">
        <v>14</v>
      </c>
      <c r="S5" s="14" t="s">
        <v>15</v>
      </c>
      <c r="T5" s="14" t="s">
        <v>16</v>
      </c>
      <c r="U5" s="14" t="s">
        <v>17</v>
      </c>
      <c r="V5" s="14" t="s">
        <v>18</v>
      </c>
      <c r="W5" s="14" t="s">
        <v>19</v>
      </c>
      <c r="X5" s="14" t="s">
        <v>20</v>
      </c>
      <c r="Y5" s="14" t="s">
        <v>21</v>
      </c>
      <c r="Z5" s="14" t="s">
        <v>22</v>
      </c>
      <c r="AA5" s="14" t="s">
        <v>23</v>
      </c>
      <c r="AB5" s="14" t="s">
        <v>24</v>
      </c>
      <c r="AC5" s="7" t="s">
        <v>25</v>
      </c>
      <c r="AD5" s="7" t="s">
        <v>26</v>
      </c>
      <c r="AE5" s="7" t="s">
        <v>27</v>
      </c>
      <c r="AF5" s="7" t="s">
        <v>28</v>
      </c>
      <c r="AG5" s="7" t="s">
        <v>29</v>
      </c>
      <c r="AH5" s="7" t="s">
        <v>30</v>
      </c>
      <c r="AI5" s="7" t="s">
        <v>31</v>
      </c>
    </row>
    <row r="6" spans="1:37" x14ac:dyDescent="0.2">
      <c r="B6" s="17" t="s">
        <v>32</v>
      </c>
      <c r="C6" s="17"/>
      <c r="D6" s="18"/>
      <c r="E6" s="19"/>
      <c r="F6" s="19"/>
      <c r="G6" s="19"/>
      <c r="H6" s="20"/>
      <c r="I6" s="20"/>
      <c r="J6" s="20"/>
      <c r="K6" s="20"/>
      <c r="L6" s="20"/>
      <c r="M6" s="21">
        <v>9064.6154926942418</v>
      </c>
      <c r="N6" s="21"/>
      <c r="O6" s="22"/>
      <c r="P6" s="19"/>
      <c r="Q6" s="23"/>
      <c r="R6" s="23"/>
      <c r="S6" s="23"/>
      <c r="T6" s="23"/>
      <c r="U6" s="23"/>
      <c r="V6" s="23"/>
      <c r="W6" s="23"/>
      <c r="X6" s="23"/>
      <c r="Y6" s="23"/>
      <c r="Z6" s="23"/>
      <c r="AA6" s="23"/>
      <c r="AB6" s="23"/>
      <c r="AC6" s="23"/>
      <c r="AD6" s="24"/>
      <c r="AE6" s="24"/>
      <c r="AF6" s="23"/>
      <c r="AG6" s="23"/>
      <c r="AH6" s="20"/>
      <c r="AI6" s="25"/>
    </row>
    <row r="7" spans="1:37" s="26" customFormat="1" x14ac:dyDescent="0.2">
      <c r="C7" s="27" t="s">
        <v>33</v>
      </c>
      <c r="D7" s="28"/>
      <c r="E7" s="29"/>
      <c r="F7" s="29"/>
      <c r="G7" s="29"/>
      <c r="H7" s="30"/>
      <c r="I7" s="30"/>
      <c r="J7" s="30"/>
      <c r="K7" s="30"/>
      <c r="L7" s="30"/>
      <c r="M7" s="31">
        <v>5066.3657782399059</v>
      </c>
      <c r="N7" s="31"/>
      <c r="O7" s="32"/>
      <c r="P7" s="29"/>
      <c r="Q7" s="33"/>
      <c r="R7" s="33"/>
      <c r="S7" s="33"/>
      <c r="T7" s="33"/>
      <c r="U7" s="33"/>
      <c r="V7" s="33"/>
      <c r="W7" s="33"/>
      <c r="X7" s="33"/>
      <c r="Y7" s="33"/>
      <c r="Z7" s="33"/>
      <c r="AA7" s="33"/>
      <c r="AB7" s="33"/>
      <c r="AC7" s="33"/>
      <c r="AD7" s="34"/>
      <c r="AE7" s="34"/>
      <c r="AF7" s="33"/>
      <c r="AG7" s="33"/>
      <c r="AH7" s="30"/>
      <c r="AI7" s="35"/>
    </row>
    <row r="8" spans="1:37" ht="25.5" x14ac:dyDescent="0.2">
      <c r="D8" s="36">
        <v>1.0009999999999999</v>
      </c>
      <c r="E8" s="37" t="s">
        <v>34</v>
      </c>
      <c r="F8" s="5" t="s">
        <v>32</v>
      </c>
      <c r="G8" s="5" t="s">
        <v>33</v>
      </c>
      <c r="H8" s="9" t="s">
        <v>35</v>
      </c>
      <c r="I8" s="9" t="s">
        <v>36</v>
      </c>
      <c r="J8" s="1" t="s">
        <v>37</v>
      </c>
      <c r="K8" s="1" t="s">
        <v>37</v>
      </c>
      <c r="L8" s="1" t="s">
        <v>38</v>
      </c>
      <c r="M8" s="38">
        <v>32.518658789568384</v>
      </c>
      <c r="N8" s="39">
        <v>1970000</v>
      </c>
      <c r="O8" s="40">
        <f>(M8*1000000)/N8</f>
        <v>16.50693339571999</v>
      </c>
      <c r="P8" s="6" t="s">
        <v>39</v>
      </c>
      <c r="Q8" s="5" t="s">
        <v>40</v>
      </c>
      <c r="R8" s="5" t="s">
        <v>41</v>
      </c>
      <c r="S8" s="5">
        <v>0</v>
      </c>
      <c r="T8" s="5">
        <v>0</v>
      </c>
      <c r="U8" s="5">
        <v>0</v>
      </c>
      <c r="V8" s="5"/>
      <c r="W8" s="5"/>
      <c r="X8" s="5"/>
      <c r="Y8" s="5"/>
      <c r="Z8" s="5"/>
      <c r="AA8" s="5"/>
      <c r="AC8" s="41" t="s">
        <v>42</v>
      </c>
      <c r="AD8" s="41" t="s">
        <v>42</v>
      </c>
      <c r="AE8" s="41" t="s">
        <v>42</v>
      </c>
      <c r="AF8" s="5" t="s">
        <v>43</v>
      </c>
      <c r="AG8" s="5" t="s">
        <v>44</v>
      </c>
      <c r="AI8" s="42" t="s">
        <v>45</v>
      </c>
    </row>
    <row r="9" spans="1:37" ht="25.5" x14ac:dyDescent="0.2">
      <c r="D9" s="36">
        <v>1.002</v>
      </c>
      <c r="E9" s="37" t="s">
        <v>46</v>
      </c>
      <c r="F9" s="5" t="s">
        <v>32</v>
      </c>
      <c r="G9" s="5" t="s">
        <v>33</v>
      </c>
      <c r="H9" s="9" t="s">
        <v>47</v>
      </c>
      <c r="I9" s="9" t="s">
        <v>36</v>
      </c>
      <c r="J9" s="1" t="s">
        <v>37</v>
      </c>
      <c r="K9" s="1" t="s">
        <v>37</v>
      </c>
      <c r="L9" s="1" t="s">
        <v>38</v>
      </c>
      <c r="M9" s="38">
        <v>26.737563893645117</v>
      </c>
      <c r="N9" s="39"/>
      <c r="O9" s="40"/>
      <c r="P9" s="6" t="s">
        <v>39</v>
      </c>
      <c r="Q9" s="5" t="s">
        <v>48</v>
      </c>
      <c r="R9" s="5" t="s">
        <v>49</v>
      </c>
      <c r="S9" s="5">
        <v>0</v>
      </c>
      <c r="T9" s="5">
        <v>0</v>
      </c>
      <c r="U9" s="5">
        <v>0</v>
      </c>
      <c r="V9" s="5"/>
      <c r="W9" s="5"/>
      <c r="X9" s="5"/>
      <c r="Y9" s="5"/>
      <c r="Z9" s="5"/>
      <c r="AA9" s="5"/>
      <c r="AC9" s="41" t="s">
        <v>42</v>
      </c>
      <c r="AD9" s="41" t="s">
        <v>42</v>
      </c>
      <c r="AE9" s="41" t="s">
        <v>42</v>
      </c>
      <c r="AF9" s="5" t="s">
        <v>43</v>
      </c>
      <c r="AG9" s="5" t="s">
        <v>44</v>
      </c>
      <c r="AI9" s="42" t="s">
        <v>45</v>
      </c>
    </row>
    <row r="10" spans="1:37" x14ac:dyDescent="0.2">
      <c r="D10" s="36">
        <v>1.0029999999999999</v>
      </c>
      <c r="E10" s="37" t="s">
        <v>50</v>
      </c>
      <c r="F10" s="5" t="s">
        <v>32</v>
      </c>
      <c r="G10" s="5" t="s">
        <v>33</v>
      </c>
      <c r="H10" s="9" t="s">
        <v>51</v>
      </c>
      <c r="I10" s="9" t="s">
        <v>52</v>
      </c>
      <c r="J10" s="1" t="s">
        <v>37</v>
      </c>
      <c r="K10" s="1" t="s">
        <v>37</v>
      </c>
      <c r="L10" s="1" t="s">
        <v>38</v>
      </c>
      <c r="M10" s="38">
        <v>250.24838121946323</v>
      </c>
      <c r="N10" s="39"/>
      <c r="O10" s="40"/>
      <c r="P10" s="6" t="s">
        <v>39</v>
      </c>
      <c r="Q10" s="5" t="s">
        <v>53</v>
      </c>
      <c r="R10" s="5" t="s">
        <v>54</v>
      </c>
      <c r="S10" s="5">
        <v>0</v>
      </c>
      <c r="T10" s="5">
        <v>0</v>
      </c>
      <c r="U10" s="5">
        <v>0</v>
      </c>
      <c r="V10" s="5"/>
      <c r="W10" s="5"/>
      <c r="X10" s="5"/>
      <c r="Y10" s="5"/>
      <c r="Z10" s="5"/>
      <c r="AA10" s="5"/>
      <c r="AC10" s="41" t="s">
        <v>42</v>
      </c>
      <c r="AD10" s="41" t="s">
        <v>42</v>
      </c>
      <c r="AE10" s="41" t="s">
        <v>42</v>
      </c>
      <c r="AF10" s="5" t="s">
        <v>43</v>
      </c>
      <c r="AG10" s="5" t="s">
        <v>44</v>
      </c>
      <c r="AI10" s="42" t="s">
        <v>45</v>
      </c>
    </row>
    <row r="11" spans="1:37" ht="16.5" customHeight="1" x14ac:dyDescent="0.2">
      <c r="D11" s="36">
        <v>1.004</v>
      </c>
      <c r="E11" s="37" t="s">
        <v>55</v>
      </c>
      <c r="F11" s="5" t="s">
        <v>32</v>
      </c>
      <c r="G11" s="5" t="s">
        <v>33</v>
      </c>
      <c r="H11" s="9" t="s">
        <v>56</v>
      </c>
      <c r="I11" s="9" t="s">
        <v>57</v>
      </c>
      <c r="J11" s="1" t="s">
        <v>58</v>
      </c>
      <c r="K11" s="1" t="s">
        <v>58</v>
      </c>
      <c r="L11" s="1" t="s">
        <v>38</v>
      </c>
      <c r="M11" s="38">
        <v>1277.6219719990422</v>
      </c>
      <c r="N11" s="39">
        <v>1200000</v>
      </c>
      <c r="O11" s="40">
        <f>(M11*1000000)/N11</f>
        <v>1064.6849766658686</v>
      </c>
      <c r="P11" s="6" t="s">
        <v>39</v>
      </c>
      <c r="Q11" s="5" t="s">
        <v>59</v>
      </c>
      <c r="R11" s="5" t="s">
        <v>60</v>
      </c>
      <c r="S11" s="5">
        <v>0</v>
      </c>
      <c r="T11" s="5">
        <v>0</v>
      </c>
      <c r="U11" s="5">
        <v>0</v>
      </c>
      <c r="V11" s="5"/>
      <c r="W11" s="5"/>
      <c r="X11" s="5"/>
      <c r="Y11" s="5"/>
      <c r="Z11" s="5"/>
      <c r="AA11" s="5"/>
      <c r="AC11" s="41" t="s">
        <v>42</v>
      </c>
      <c r="AD11" s="41" t="s">
        <v>42</v>
      </c>
      <c r="AE11" s="41" t="s">
        <v>42</v>
      </c>
      <c r="AF11" s="5" t="s">
        <v>43</v>
      </c>
      <c r="AG11" s="5" t="s">
        <v>44</v>
      </c>
      <c r="AI11" s="42" t="s">
        <v>45</v>
      </c>
    </row>
    <row r="12" spans="1:37" ht="25.5" x14ac:dyDescent="0.2">
      <c r="D12" s="36">
        <v>1.0049999999999999</v>
      </c>
      <c r="E12" s="37" t="s">
        <v>61</v>
      </c>
      <c r="F12" s="5" t="s">
        <v>32</v>
      </c>
      <c r="G12" s="5" t="s">
        <v>33</v>
      </c>
      <c r="H12" s="9" t="s">
        <v>62</v>
      </c>
      <c r="I12" s="9" t="s">
        <v>63</v>
      </c>
      <c r="J12" s="1" t="s">
        <v>37</v>
      </c>
      <c r="K12" s="1" t="s">
        <v>37</v>
      </c>
      <c r="L12" s="1" t="s">
        <v>38</v>
      </c>
      <c r="M12" s="38" t="s">
        <v>64</v>
      </c>
      <c r="N12" s="39"/>
      <c r="O12" s="40"/>
      <c r="P12" s="6" t="s">
        <v>65</v>
      </c>
      <c r="Q12" s="5" t="s">
        <v>66</v>
      </c>
      <c r="R12" s="5">
        <v>0</v>
      </c>
      <c r="S12" s="5" t="s">
        <v>67</v>
      </c>
      <c r="T12" s="5" t="s">
        <v>68</v>
      </c>
      <c r="U12" s="5">
        <v>0</v>
      </c>
      <c r="V12" s="5"/>
      <c r="W12" s="5"/>
      <c r="X12" s="5"/>
      <c r="Y12" s="5"/>
      <c r="Z12" s="5"/>
      <c r="AA12" s="5"/>
      <c r="AC12" s="41" t="s">
        <v>42</v>
      </c>
      <c r="AD12" s="41" t="s">
        <v>42</v>
      </c>
      <c r="AE12" s="41" t="s">
        <v>42</v>
      </c>
      <c r="AF12" s="5" t="s">
        <v>43</v>
      </c>
      <c r="AG12" s="5" t="s">
        <v>44</v>
      </c>
      <c r="AI12" s="42"/>
    </row>
    <row r="13" spans="1:37" ht="38.25" x14ac:dyDescent="0.2">
      <c r="D13" s="36">
        <v>1.006</v>
      </c>
      <c r="E13" s="37" t="s">
        <v>69</v>
      </c>
      <c r="F13" s="5" t="s">
        <v>32</v>
      </c>
      <c r="G13" s="5" t="s">
        <v>33</v>
      </c>
      <c r="H13" s="9" t="s">
        <v>70</v>
      </c>
      <c r="I13" s="9" t="s">
        <v>71</v>
      </c>
      <c r="J13" s="1" t="s">
        <v>37</v>
      </c>
      <c r="K13" s="1" t="s">
        <v>37</v>
      </c>
      <c r="L13" s="1" t="s">
        <v>38</v>
      </c>
      <c r="M13" s="38">
        <v>394.92284986677709</v>
      </c>
      <c r="N13" s="39"/>
      <c r="O13" s="40"/>
      <c r="P13" s="6" t="s">
        <v>65</v>
      </c>
      <c r="Q13" s="5" t="s">
        <v>72</v>
      </c>
      <c r="R13" s="5">
        <v>0</v>
      </c>
      <c r="S13" s="5" t="s">
        <v>73</v>
      </c>
      <c r="T13" s="5" t="s">
        <v>74</v>
      </c>
      <c r="U13" s="5" t="s">
        <v>75</v>
      </c>
      <c r="V13" s="5"/>
      <c r="W13" s="5"/>
      <c r="X13" s="5"/>
      <c r="Y13" s="5"/>
      <c r="Z13" s="5"/>
      <c r="AA13" s="5"/>
      <c r="AC13" s="41" t="s">
        <v>42</v>
      </c>
      <c r="AD13" s="41" t="s">
        <v>42</v>
      </c>
      <c r="AE13" s="41" t="s">
        <v>42</v>
      </c>
      <c r="AF13" s="5" t="s">
        <v>43</v>
      </c>
      <c r="AG13" s="5" t="s">
        <v>44</v>
      </c>
      <c r="AH13" s="9" t="s">
        <v>76</v>
      </c>
      <c r="AI13" s="42" t="s">
        <v>77</v>
      </c>
      <c r="AK13" s="6"/>
    </row>
    <row r="14" spans="1:37" ht="25.5" x14ac:dyDescent="0.2">
      <c r="D14" s="36">
        <v>1.0069999999999999</v>
      </c>
      <c r="E14" s="37" t="s">
        <v>78</v>
      </c>
      <c r="F14" s="5" t="s">
        <v>32</v>
      </c>
      <c r="G14" s="5" t="s">
        <v>33</v>
      </c>
      <c r="H14" s="9" t="s">
        <v>79</v>
      </c>
      <c r="I14" s="9" t="s">
        <v>80</v>
      </c>
      <c r="J14" s="1" t="s">
        <v>37</v>
      </c>
      <c r="K14" s="1" t="s">
        <v>37</v>
      </c>
      <c r="L14" s="1" t="s">
        <v>38</v>
      </c>
      <c r="M14" s="38">
        <v>5.1764459647929568</v>
      </c>
      <c r="N14" s="39"/>
      <c r="O14" s="40"/>
      <c r="P14" s="6" t="s">
        <v>65</v>
      </c>
      <c r="Q14" s="5" t="s">
        <v>81</v>
      </c>
      <c r="R14" s="5">
        <v>0</v>
      </c>
      <c r="S14" s="5" t="s">
        <v>82</v>
      </c>
      <c r="T14" s="5" t="s">
        <v>83</v>
      </c>
      <c r="U14" s="5" t="s">
        <v>84</v>
      </c>
      <c r="V14" s="5"/>
      <c r="W14" s="5"/>
      <c r="X14" s="5"/>
      <c r="Y14" s="5"/>
      <c r="Z14" s="5"/>
      <c r="AA14" s="5"/>
      <c r="AC14" s="41" t="s">
        <v>42</v>
      </c>
      <c r="AD14" s="41" t="s">
        <v>42</v>
      </c>
      <c r="AE14" s="41" t="s">
        <v>42</v>
      </c>
      <c r="AF14" s="5" t="s">
        <v>43</v>
      </c>
      <c r="AG14" s="5" t="s">
        <v>44</v>
      </c>
      <c r="AI14" s="42" t="s">
        <v>85</v>
      </c>
      <c r="AK14" s="6"/>
    </row>
    <row r="15" spans="1:37" ht="25.5" x14ac:dyDescent="0.2">
      <c r="D15" s="36">
        <v>1.008</v>
      </c>
      <c r="E15" s="37" t="s">
        <v>86</v>
      </c>
      <c r="F15" s="5" t="s">
        <v>32</v>
      </c>
      <c r="G15" s="5" t="s">
        <v>33</v>
      </c>
      <c r="H15" s="9" t="s">
        <v>87</v>
      </c>
      <c r="I15" s="9" t="s">
        <v>88</v>
      </c>
      <c r="J15" s="1" t="s">
        <v>37</v>
      </c>
      <c r="K15" s="1" t="s">
        <v>37</v>
      </c>
      <c r="L15" s="1" t="s">
        <v>89</v>
      </c>
      <c r="M15" s="38">
        <v>198.56056344778096</v>
      </c>
      <c r="N15" s="39"/>
      <c r="O15" s="40"/>
      <c r="P15" s="6" t="s">
        <v>65</v>
      </c>
      <c r="Q15" s="43" t="s">
        <v>90</v>
      </c>
      <c r="R15" s="5">
        <v>0</v>
      </c>
      <c r="S15" s="5" t="s">
        <v>90</v>
      </c>
      <c r="T15" s="5">
        <v>0</v>
      </c>
      <c r="U15" s="5">
        <v>0</v>
      </c>
      <c r="V15" s="5"/>
      <c r="W15" s="5"/>
      <c r="X15" s="5"/>
      <c r="Y15" s="5"/>
      <c r="Z15" s="5"/>
      <c r="AA15" s="5"/>
      <c r="AC15" s="41" t="s">
        <v>42</v>
      </c>
      <c r="AD15" s="41" t="s">
        <v>42</v>
      </c>
      <c r="AE15" s="41" t="s">
        <v>42</v>
      </c>
      <c r="AF15" s="5" t="s">
        <v>42</v>
      </c>
      <c r="AG15" s="5" t="s">
        <v>91</v>
      </c>
      <c r="AI15" s="42" t="s">
        <v>92</v>
      </c>
      <c r="AK15" s="6"/>
    </row>
    <row r="16" spans="1:37" x14ac:dyDescent="0.2">
      <c r="D16" s="36">
        <v>1.0089999999999999</v>
      </c>
      <c r="E16" s="37" t="s">
        <v>93</v>
      </c>
      <c r="F16" s="5" t="s">
        <v>32</v>
      </c>
      <c r="G16" s="5" t="s">
        <v>33</v>
      </c>
      <c r="H16" s="9" t="s">
        <v>94</v>
      </c>
      <c r="I16" s="9" t="s">
        <v>88</v>
      </c>
      <c r="J16" s="1" t="s">
        <v>37</v>
      </c>
      <c r="K16" s="1" t="s">
        <v>37</v>
      </c>
      <c r="L16" s="1" t="s">
        <v>89</v>
      </c>
      <c r="M16" s="38">
        <v>1071.9789239246365</v>
      </c>
      <c r="N16" s="39">
        <v>1200000</v>
      </c>
      <c r="O16" s="40">
        <f>(M16*1000000)/N16</f>
        <v>893.31576993719716</v>
      </c>
      <c r="P16" s="6" t="s">
        <v>65</v>
      </c>
      <c r="Q16" s="5" t="s">
        <v>95</v>
      </c>
      <c r="R16" s="5">
        <v>0</v>
      </c>
      <c r="S16" s="5" t="s">
        <v>82</v>
      </c>
      <c r="T16" s="5" t="s">
        <v>83</v>
      </c>
      <c r="U16" s="5" t="s">
        <v>84</v>
      </c>
      <c r="V16" s="5"/>
      <c r="W16" s="5"/>
      <c r="X16" s="5"/>
      <c r="Y16" s="5"/>
      <c r="Z16" s="5"/>
      <c r="AA16" s="5"/>
      <c r="AC16" s="41" t="s">
        <v>42</v>
      </c>
      <c r="AD16" s="41" t="s">
        <v>42</v>
      </c>
      <c r="AE16" s="41" t="s">
        <v>42</v>
      </c>
      <c r="AF16" s="5" t="s">
        <v>42</v>
      </c>
      <c r="AG16" s="5" t="s">
        <v>91</v>
      </c>
      <c r="AH16" s="9" t="s">
        <v>96</v>
      </c>
      <c r="AI16" s="42" t="s">
        <v>92</v>
      </c>
      <c r="AK16" s="6"/>
    </row>
    <row r="17" spans="4:37" ht="25.5" x14ac:dyDescent="0.2">
      <c r="D17" s="36">
        <v>1.01</v>
      </c>
      <c r="E17" s="37" t="s">
        <v>97</v>
      </c>
      <c r="F17" s="5" t="s">
        <v>32</v>
      </c>
      <c r="G17" s="5" t="s">
        <v>33</v>
      </c>
      <c r="H17" s="9" t="s">
        <v>98</v>
      </c>
      <c r="I17" s="9" t="s">
        <v>99</v>
      </c>
      <c r="J17" s="1" t="s">
        <v>37</v>
      </c>
      <c r="K17" s="1" t="s">
        <v>37</v>
      </c>
      <c r="L17" s="1" t="s">
        <v>89</v>
      </c>
      <c r="M17" s="38">
        <v>7.3591972500526328</v>
      </c>
      <c r="N17" s="39"/>
      <c r="O17" s="40"/>
      <c r="P17" s="6" t="s">
        <v>39</v>
      </c>
      <c r="Q17" s="5" t="s">
        <v>100</v>
      </c>
      <c r="R17" s="5" t="s">
        <v>101</v>
      </c>
      <c r="S17" s="5">
        <v>0</v>
      </c>
      <c r="T17" s="5">
        <v>0</v>
      </c>
      <c r="U17" s="5">
        <v>0</v>
      </c>
      <c r="V17" s="5"/>
      <c r="W17" s="5"/>
      <c r="X17" s="5"/>
      <c r="Y17" s="5"/>
      <c r="Z17" s="5"/>
      <c r="AA17" s="5"/>
      <c r="AC17" s="41" t="s">
        <v>42</v>
      </c>
      <c r="AD17" s="41" t="s">
        <v>42</v>
      </c>
      <c r="AE17" s="41" t="s">
        <v>42</v>
      </c>
      <c r="AF17" s="5" t="s">
        <v>42</v>
      </c>
      <c r="AG17" s="5" t="s">
        <v>91</v>
      </c>
      <c r="AI17" s="42" t="s">
        <v>92</v>
      </c>
    </row>
    <row r="18" spans="4:37" ht="25.5" x14ac:dyDescent="0.2">
      <c r="D18" s="36">
        <v>1.0109999999999999</v>
      </c>
      <c r="E18" s="37" t="s">
        <v>102</v>
      </c>
      <c r="F18" s="5" t="s">
        <v>32</v>
      </c>
      <c r="G18" s="5" t="s">
        <v>33</v>
      </c>
      <c r="H18" s="9" t="s">
        <v>103</v>
      </c>
      <c r="I18" s="9" t="s">
        <v>104</v>
      </c>
      <c r="J18" s="1" t="s">
        <v>105</v>
      </c>
      <c r="K18" s="1" t="s">
        <v>106</v>
      </c>
      <c r="L18" s="1" t="s">
        <v>89</v>
      </c>
      <c r="M18" s="38">
        <v>14.40456144900881</v>
      </c>
      <c r="N18" s="39"/>
      <c r="O18" s="40"/>
      <c r="P18" s="6" t="s">
        <v>39</v>
      </c>
      <c r="Q18" s="5" t="s">
        <v>107</v>
      </c>
      <c r="R18" s="5" t="s">
        <v>108</v>
      </c>
      <c r="S18" s="5">
        <v>0</v>
      </c>
      <c r="T18" s="5">
        <v>0</v>
      </c>
      <c r="U18" s="5">
        <v>0</v>
      </c>
      <c r="V18" s="5"/>
      <c r="W18" s="5"/>
      <c r="X18" s="5"/>
      <c r="Y18" s="5"/>
      <c r="Z18" s="5"/>
      <c r="AA18" s="5"/>
      <c r="AC18" s="41" t="s">
        <v>42</v>
      </c>
      <c r="AD18" s="41" t="s">
        <v>42</v>
      </c>
      <c r="AE18" s="41" t="s">
        <v>42</v>
      </c>
      <c r="AF18" s="5" t="s">
        <v>43</v>
      </c>
      <c r="AG18" s="5" t="s">
        <v>44</v>
      </c>
      <c r="AI18" s="42" t="s">
        <v>45</v>
      </c>
    </row>
    <row r="19" spans="4:37" x14ac:dyDescent="0.2">
      <c r="D19" s="36">
        <v>1.012</v>
      </c>
      <c r="E19" s="37" t="s">
        <v>109</v>
      </c>
      <c r="F19" s="5" t="s">
        <v>32</v>
      </c>
      <c r="G19" s="5" t="s">
        <v>33</v>
      </c>
      <c r="H19" s="9" t="s">
        <v>110</v>
      </c>
      <c r="I19" s="9" t="s">
        <v>111</v>
      </c>
      <c r="J19" s="1" t="s">
        <v>105</v>
      </c>
      <c r="K19" s="1" t="s">
        <v>106</v>
      </c>
      <c r="L19" s="1" t="s">
        <v>89</v>
      </c>
      <c r="M19" s="38">
        <v>4.0949422179456478</v>
      </c>
      <c r="N19" s="39"/>
      <c r="O19" s="40"/>
      <c r="P19" s="6" t="s">
        <v>39</v>
      </c>
      <c r="Q19" s="5" t="s">
        <v>112</v>
      </c>
      <c r="R19" s="5" t="s">
        <v>113</v>
      </c>
      <c r="S19" s="5">
        <v>0</v>
      </c>
      <c r="T19" s="5">
        <v>0</v>
      </c>
      <c r="U19" s="5">
        <v>0</v>
      </c>
      <c r="V19" s="5"/>
      <c r="W19" s="5"/>
      <c r="X19" s="5"/>
      <c r="Y19" s="5"/>
      <c r="Z19" s="5"/>
      <c r="AA19" s="5"/>
      <c r="AC19" s="41" t="s">
        <v>42</v>
      </c>
      <c r="AD19" s="41" t="s">
        <v>42</v>
      </c>
      <c r="AE19" s="41" t="s">
        <v>42</v>
      </c>
      <c r="AF19" s="5" t="s">
        <v>43</v>
      </c>
      <c r="AG19" s="5" t="s">
        <v>44</v>
      </c>
      <c r="AI19" s="42" t="s">
        <v>45</v>
      </c>
    </row>
    <row r="20" spans="4:37" ht="25.5" x14ac:dyDescent="0.2">
      <c r="D20" s="36">
        <v>1.0129999999999999</v>
      </c>
      <c r="E20" s="37" t="s">
        <v>114</v>
      </c>
      <c r="F20" s="5" t="s">
        <v>32</v>
      </c>
      <c r="G20" s="5" t="s">
        <v>33</v>
      </c>
      <c r="H20" s="9" t="s">
        <v>115</v>
      </c>
      <c r="I20" s="9" t="s">
        <v>116</v>
      </c>
      <c r="J20" s="1" t="s">
        <v>37</v>
      </c>
      <c r="K20" s="1" t="s">
        <v>37</v>
      </c>
      <c r="L20" s="1" t="s">
        <v>89</v>
      </c>
      <c r="M20" s="38" t="s">
        <v>117</v>
      </c>
      <c r="N20" s="39"/>
      <c r="O20" s="40"/>
      <c r="P20" s="6" t="s">
        <v>39</v>
      </c>
      <c r="Q20" s="5" t="s">
        <v>118</v>
      </c>
      <c r="R20" s="5" t="s">
        <v>101</v>
      </c>
      <c r="S20" s="5">
        <v>0</v>
      </c>
      <c r="T20" s="5">
        <v>0</v>
      </c>
      <c r="U20" s="5">
        <v>0</v>
      </c>
      <c r="V20" s="5"/>
      <c r="W20" s="5"/>
      <c r="X20" s="5"/>
      <c r="Y20" s="5"/>
      <c r="Z20" s="5"/>
      <c r="AA20" s="5"/>
      <c r="AC20" s="41" t="s">
        <v>42</v>
      </c>
      <c r="AD20" s="41" t="s">
        <v>42</v>
      </c>
      <c r="AE20" s="41" t="s">
        <v>42</v>
      </c>
      <c r="AI20" s="42" t="s">
        <v>45</v>
      </c>
    </row>
    <row r="21" spans="4:37" ht="25.5" x14ac:dyDescent="0.2">
      <c r="D21" s="36">
        <v>1.014</v>
      </c>
      <c r="E21" s="37" t="s">
        <v>119</v>
      </c>
      <c r="F21" s="5" t="s">
        <v>32</v>
      </c>
      <c r="G21" s="5" t="s">
        <v>33</v>
      </c>
      <c r="H21" s="9" t="s">
        <v>120</v>
      </c>
      <c r="I21" s="9" t="s">
        <v>121</v>
      </c>
      <c r="J21" s="1" t="s">
        <v>122</v>
      </c>
      <c r="K21" s="1" t="s">
        <v>123</v>
      </c>
      <c r="L21" s="1" t="s">
        <v>124</v>
      </c>
      <c r="M21" s="38">
        <v>2.8555516525614899</v>
      </c>
      <c r="N21" s="39"/>
      <c r="O21" s="40"/>
      <c r="P21" s="6" t="s">
        <v>39</v>
      </c>
      <c r="Q21" s="5" t="s">
        <v>125</v>
      </c>
      <c r="R21" s="5" t="s">
        <v>126</v>
      </c>
      <c r="S21" s="5">
        <v>0</v>
      </c>
      <c r="T21" s="5">
        <v>0</v>
      </c>
      <c r="U21" s="5">
        <v>0</v>
      </c>
      <c r="V21" s="5"/>
      <c r="W21" s="5"/>
      <c r="X21" s="5"/>
      <c r="Y21" s="5"/>
      <c r="Z21" s="5"/>
      <c r="AA21" s="5"/>
      <c r="AC21" s="41" t="s">
        <v>42</v>
      </c>
      <c r="AD21" s="41" t="s">
        <v>42</v>
      </c>
      <c r="AE21" s="41" t="s">
        <v>42</v>
      </c>
      <c r="AF21" s="5" t="s">
        <v>42</v>
      </c>
      <c r="AG21" s="5" t="s">
        <v>91</v>
      </c>
      <c r="AI21" s="42" t="s">
        <v>45</v>
      </c>
    </row>
    <row r="22" spans="4:37" ht="25.5" x14ac:dyDescent="0.2">
      <c r="D22" s="36">
        <v>1.0149999999999999</v>
      </c>
      <c r="E22" s="37" t="s">
        <v>127</v>
      </c>
      <c r="F22" s="5" t="s">
        <v>32</v>
      </c>
      <c r="G22" s="5" t="s">
        <v>33</v>
      </c>
      <c r="H22" s="9" t="s">
        <v>128</v>
      </c>
      <c r="I22" s="9" t="s">
        <v>129</v>
      </c>
      <c r="J22" s="1" t="s">
        <v>130</v>
      </c>
      <c r="K22" s="1" t="s">
        <v>106</v>
      </c>
      <c r="L22" s="1" t="s">
        <v>131</v>
      </c>
      <c r="M22" s="38">
        <v>29.322812453847277</v>
      </c>
      <c r="N22" s="39">
        <v>255000</v>
      </c>
      <c r="O22" s="40">
        <f>M22/N22*1000000</f>
        <v>114.99142138763638</v>
      </c>
      <c r="P22" s="6" t="s">
        <v>39</v>
      </c>
      <c r="Q22" s="5" t="s">
        <v>132</v>
      </c>
      <c r="R22" s="5" t="s">
        <v>133</v>
      </c>
      <c r="S22" s="5">
        <v>0</v>
      </c>
      <c r="T22" s="5">
        <v>0</v>
      </c>
      <c r="U22" s="5">
        <v>0</v>
      </c>
      <c r="V22" s="5"/>
      <c r="W22" s="5"/>
      <c r="X22" s="5"/>
      <c r="Y22" s="5"/>
      <c r="Z22" s="5"/>
      <c r="AA22" s="5"/>
      <c r="AC22" s="41" t="s">
        <v>42</v>
      </c>
      <c r="AD22" s="41" t="s">
        <v>42</v>
      </c>
      <c r="AE22" s="41" t="s">
        <v>42</v>
      </c>
      <c r="AF22" s="5" t="s">
        <v>42</v>
      </c>
      <c r="AG22" s="5" t="s">
        <v>91</v>
      </c>
      <c r="AI22" s="42" t="s">
        <v>45</v>
      </c>
    </row>
    <row r="23" spans="4:37" ht="25.5" x14ac:dyDescent="0.2">
      <c r="D23" s="36">
        <v>1.016</v>
      </c>
      <c r="E23" s="37" t="s">
        <v>134</v>
      </c>
      <c r="F23" s="5" t="s">
        <v>32</v>
      </c>
      <c r="G23" s="5" t="s">
        <v>33</v>
      </c>
      <c r="H23" s="9" t="s">
        <v>135</v>
      </c>
      <c r="I23" s="9" t="s">
        <v>136</v>
      </c>
      <c r="J23" s="1" t="s">
        <v>130</v>
      </c>
      <c r="K23" s="1" t="s">
        <v>106</v>
      </c>
      <c r="L23" s="1" t="s">
        <v>131</v>
      </c>
      <c r="M23" s="38" t="s">
        <v>64</v>
      </c>
      <c r="N23" s="39"/>
      <c r="O23" s="40"/>
      <c r="P23" s="6" t="s">
        <v>39</v>
      </c>
      <c r="Q23" s="5" t="s">
        <v>137</v>
      </c>
      <c r="R23" s="5" t="s">
        <v>138</v>
      </c>
      <c r="S23" s="5">
        <v>0</v>
      </c>
      <c r="T23" s="5">
        <v>0</v>
      </c>
      <c r="U23" s="5">
        <v>0</v>
      </c>
      <c r="V23" s="5"/>
      <c r="W23" s="5"/>
      <c r="X23" s="5"/>
      <c r="Y23" s="5"/>
      <c r="Z23" s="5"/>
      <c r="AA23" s="5"/>
      <c r="AC23" s="41" t="s">
        <v>42</v>
      </c>
      <c r="AD23" s="41" t="s">
        <v>42</v>
      </c>
      <c r="AE23" s="41" t="s">
        <v>42</v>
      </c>
      <c r="AI23" s="42"/>
    </row>
    <row r="24" spans="4:37" ht="21.6" customHeight="1" x14ac:dyDescent="0.2">
      <c r="D24" s="36">
        <v>1.0169999999999999</v>
      </c>
      <c r="E24" s="37" t="s">
        <v>139</v>
      </c>
      <c r="F24" s="5" t="s">
        <v>32</v>
      </c>
      <c r="G24" s="5" t="s">
        <v>33</v>
      </c>
      <c r="H24" s="9" t="s">
        <v>140</v>
      </c>
      <c r="I24" s="9" t="s">
        <v>141</v>
      </c>
      <c r="J24" s="1" t="s">
        <v>142</v>
      </c>
      <c r="K24" s="1" t="s">
        <v>142</v>
      </c>
      <c r="L24" s="1" t="s">
        <v>143</v>
      </c>
      <c r="M24" s="38" t="s">
        <v>117</v>
      </c>
      <c r="N24" s="39"/>
      <c r="O24" s="40"/>
      <c r="P24" s="6" t="s">
        <v>39</v>
      </c>
      <c r="Q24" s="5" t="s">
        <v>144</v>
      </c>
      <c r="R24" s="5" t="s">
        <v>145</v>
      </c>
      <c r="S24" s="5">
        <v>0</v>
      </c>
      <c r="T24" s="5">
        <v>0</v>
      </c>
      <c r="U24" s="5">
        <v>0</v>
      </c>
      <c r="V24" s="5"/>
      <c r="W24" s="5"/>
      <c r="X24" s="5"/>
      <c r="Y24" s="5"/>
      <c r="Z24" s="5"/>
      <c r="AA24" s="5"/>
      <c r="AC24" s="41" t="s">
        <v>42</v>
      </c>
      <c r="AD24" s="41" t="s">
        <v>42</v>
      </c>
      <c r="AE24" s="41" t="s">
        <v>42</v>
      </c>
      <c r="AF24" s="5" t="s">
        <v>43</v>
      </c>
      <c r="AG24" s="5" t="s">
        <v>44</v>
      </c>
      <c r="AI24" s="42" t="s">
        <v>45</v>
      </c>
    </row>
    <row r="25" spans="4:37" ht="25.5" x14ac:dyDescent="0.2">
      <c r="D25" s="36">
        <v>1.018</v>
      </c>
      <c r="E25" s="37" t="s">
        <v>146</v>
      </c>
      <c r="F25" s="5" t="s">
        <v>32</v>
      </c>
      <c r="G25" s="5" t="s">
        <v>33</v>
      </c>
      <c r="H25" s="9" t="s">
        <v>147</v>
      </c>
      <c r="I25" s="9" t="s">
        <v>148</v>
      </c>
      <c r="J25" s="1" t="s">
        <v>149</v>
      </c>
      <c r="K25" s="1" t="s">
        <v>123</v>
      </c>
      <c r="L25" s="1" t="s">
        <v>150</v>
      </c>
      <c r="M25" s="38">
        <v>22.401742721702664</v>
      </c>
      <c r="N25" s="39"/>
      <c r="O25" s="40"/>
      <c r="P25" s="6" t="s">
        <v>39</v>
      </c>
      <c r="Q25" s="5" t="s">
        <v>151</v>
      </c>
      <c r="R25" s="5" t="s">
        <v>152</v>
      </c>
      <c r="S25" s="5">
        <v>0</v>
      </c>
      <c r="T25" s="5">
        <v>0</v>
      </c>
      <c r="U25" s="5">
        <v>0</v>
      </c>
      <c r="V25" s="5"/>
      <c r="W25" s="5"/>
      <c r="X25" s="5"/>
      <c r="Y25" s="5"/>
      <c r="Z25" s="5"/>
      <c r="AA25" s="5"/>
      <c r="AC25" s="41" t="s">
        <v>42</v>
      </c>
      <c r="AD25" s="41" t="s">
        <v>42</v>
      </c>
      <c r="AE25" s="41" t="s">
        <v>42</v>
      </c>
      <c r="AF25" s="5" t="s">
        <v>43</v>
      </c>
      <c r="AG25" s="5" t="s">
        <v>44</v>
      </c>
      <c r="AI25" s="42" t="s">
        <v>45</v>
      </c>
    </row>
    <row r="26" spans="4:37" x14ac:dyDescent="0.2">
      <c r="D26" s="36">
        <v>1.0189999999999999</v>
      </c>
      <c r="E26" s="37" t="s">
        <v>153</v>
      </c>
      <c r="F26" s="5" t="s">
        <v>32</v>
      </c>
      <c r="G26" s="5" t="s">
        <v>33</v>
      </c>
      <c r="H26" s="9" t="s">
        <v>154</v>
      </c>
      <c r="I26" s="9" t="s">
        <v>155</v>
      </c>
      <c r="J26" s="1" t="s">
        <v>149</v>
      </c>
      <c r="K26" s="1" t="s">
        <v>123</v>
      </c>
      <c r="L26" s="1" t="s">
        <v>150</v>
      </c>
      <c r="M26" s="38">
        <v>0</v>
      </c>
      <c r="N26" s="39"/>
      <c r="O26" s="40"/>
      <c r="P26" s="6" t="s">
        <v>39</v>
      </c>
      <c r="Q26" s="5" t="s">
        <v>156</v>
      </c>
      <c r="R26" s="5" t="s">
        <v>157</v>
      </c>
      <c r="S26" s="5">
        <v>0</v>
      </c>
      <c r="T26" s="5">
        <v>0</v>
      </c>
      <c r="U26" s="5">
        <v>0</v>
      </c>
      <c r="V26" s="5"/>
      <c r="W26" s="5"/>
      <c r="X26" s="5"/>
      <c r="Y26" s="5"/>
      <c r="Z26" s="5"/>
      <c r="AA26" s="5"/>
      <c r="AC26" s="41" t="s">
        <v>42</v>
      </c>
      <c r="AD26" s="41" t="s">
        <v>42</v>
      </c>
      <c r="AE26" s="41" t="s">
        <v>42</v>
      </c>
      <c r="AF26" s="5" t="s">
        <v>43</v>
      </c>
      <c r="AG26" s="5" t="s">
        <v>44</v>
      </c>
      <c r="AI26" s="42"/>
    </row>
    <row r="27" spans="4:37" ht="25.5" x14ac:dyDescent="0.2">
      <c r="D27" s="36">
        <v>1.02</v>
      </c>
      <c r="E27" s="37" t="s">
        <v>158</v>
      </c>
      <c r="F27" s="5" t="s">
        <v>32</v>
      </c>
      <c r="G27" s="5" t="s">
        <v>33</v>
      </c>
      <c r="H27" s="9" t="s">
        <v>159</v>
      </c>
      <c r="I27" s="9" t="s">
        <v>160</v>
      </c>
      <c r="J27" s="1" t="s">
        <v>161</v>
      </c>
      <c r="K27" s="1" t="s">
        <v>161</v>
      </c>
      <c r="L27" s="1" t="s">
        <v>162</v>
      </c>
      <c r="M27" s="38" t="s">
        <v>64</v>
      </c>
      <c r="N27" s="39"/>
      <c r="O27" s="40"/>
      <c r="P27" s="6" t="s">
        <v>65</v>
      </c>
      <c r="Q27" s="5" t="s">
        <v>163</v>
      </c>
      <c r="R27" s="5">
        <v>0</v>
      </c>
      <c r="S27" s="5" t="s">
        <v>164</v>
      </c>
      <c r="T27" s="5" t="s">
        <v>165</v>
      </c>
      <c r="U27" s="5" t="s">
        <v>166</v>
      </c>
      <c r="V27" s="5"/>
      <c r="W27" s="5"/>
      <c r="X27" s="5"/>
      <c r="Y27" s="5"/>
      <c r="Z27" s="5"/>
      <c r="AA27" s="5"/>
      <c r="AC27" s="41" t="s">
        <v>42</v>
      </c>
      <c r="AD27" s="41" t="s">
        <v>42</v>
      </c>
      <c r="AE27" s="41" t="s">
        <v>42</v>
      </c>
      <c r="AF27" s="5" t="s">
        <v>43</v>
      </c>
      <c r="AG27" s="5" t="s">
        <v>44</v>
      </c>
      <c r="AI27" s="42"/>
    </row>
    <row r="28" spans="4:37" ht="22.35" customHeight="1" x14ac:dyDescent="0.2">
      <c r="D28" s="36">
        <v>1.0209999999999999</v>
      </c>
      <c r="E28" s="37" t="s">
        <v>167</v>
      </c>
      <c r="F28" s="5" t="s">
        <v>32</v>
      </c>
      <c r="G28" s="5" t="s">
        <v>33</v>
      </c>
      <c r="H28" s="9" t="s">
        <v>168</v>
      </c>
      <c r="I28" s="9" t="s">
        <v>169</v>
      </c>
      <c r="J28" s="1" t="s">
        <v>122</v>
      </c>
      <c r="K28" s="1" t="s">
        <v>123</v>
      </c>
      <c r="L28" s="1" t="s">
        <v>38</v>
      </c>
      <c r="M28" s="38">
        <v>543.14665663772826</v>
      </c>
      <c r="N28" s="39">
        <v>55000</v>
      </c>
      <c r="O28" s="40">
        <f>(M28*1000000)/N28</f>
        <v>9875.3937570496037</v>
      </c>
      <c r="P28" s="6" t="s">
        <v>39</v>
      </c>
      <c r="Q28" s="5" t="s">
        <v>170</v>
      </c>
      <c r="R28" s="5" t="s">
        <v>171</v>
      </c>
      <c r="S28" s="5">
        <v>0</v>
      </c>
      <c r="T28" s="5">
        <v>0</v>
      </c>
      <c r="U28" s="5">
        <v>0</v>
      </c>
      <c r="V28" s="5"/>
      <c r="W28" s="5"/>
      <c r="X28" s="5"/>
      <c r="Y28" s="5"/>
      <c r="Z28" s="5"/>
      <c r="AA28" s="5"/>
      <c r="AC28" s="41" t="s">
        <v>42</v>
      </c>
      <c r="AD28" s="41" t="s">
        <v>42</v>
      </c>
      <c r="AE28" s="41" t="s">
        <v>42</v>
      </c>
      <c r="AF28" s="5" t="s">
        <v>43</v>
      </c>
      <c r="AG28" s="5" t="s">
        <v>44</v>
      </c>
      <c r="AI28" s="42" t="s">
        <v>45</v>
      </c>
    </row>
    <row r="29" spans="4:37" ht="27" customHeight="1" x14ac:dyDescent="0.2">
      <c r="D29" s="36">
        <v>1.022</v>
      </c>
      <c r="E29" s="37" t="s">
        <v>172</v>
      </c>
      <c r="F29" s="5" t="s">
        <v>32</v>
      </c>
      <c r="G29" s="5" t="s">
        <v>33</v>
      </c>
      <c r="H29" s="9" t="s">
        <v>173</v>
      </c>
      <c r="I29" s="9" t="s">
        <v>174</v>
      </c>
      <c r="J29" s="1" t="s">
        <v>149</v>
      </c>
      <c r="K29" s="1" t="s">
        <v>123</v>
      </c>
      <c r="L29" s="1" t="s">
        <v>38</v>
      </c>
      <c r="M29" s="38">
        <v>954.67537487184063</v>
      </c>
      <c r="N29" s="39"/>
      <c r="O29" s="40"/>
      <c r="P29" s="6" t="s">
        <v>39</v>
      </c>
      <c r="Q29" s="5" t="s">
        <v>175</v>
      </c>
      <c r="R29" s="5" t="s">
        <v>176</v>
      </c>
      <c r="S29" s="5">
        <v>0</v>
      </c>
      <c r="T29" s="5">
        <v>0</v>
      </c>
      <c r="U29" s="5">
        <v>0</v>
      </c>
      <c r="V29" s="5"/>
      <c r="W29" s="5"/>
      <c r="X29" s="5"/>
      <c r="Y29" s="5"/>
      <c r="Z29" s="5"/>
      <c r="AA29" s="5"/>
      <c r="AC29" s="41" t="s">
        <v>42</v>
      </c>
      <c r="AD29" s="41" t="s">
        <v>42</v>
      </c>
      <c r="AE29" s="41" t="s">
        <v>42</v>
      </c>
      <c r="AF29" s="5" t="s">
        <v>43</v>
      </c>
      <c r="AG29" s="5" t="s">
        <v>44</v>
      </c>
      <c r="AI29" s="42" t="s">
        <v>45</v>
      </c>
    </row>
    <row r="30" spans="4:37" x14ac:dyDescent="0.2">
      <c r="D30" s="36">
        <v>1.0229999999999999</v>
      </c>
      <c r="E30" s="37" t="s">
        <v>177</v>
      </c>
      <c r="F30" s="5" t="s">
        <v>32</v>
      </c>
      <c r="G30" s="5" t="s">
        <v>33</v>
      </c>
      <c r="H30" s="9" t="s">
        <v>178</v>
      </c>
      <c r="I30" s="9" t="s">
        <v>179</v>
      </c>
      <c r="J30" s="1" t="s">
        <v>180</v>
      </c>
      <c r="K30" s="1" t="s">
        <v>181</v>
      </c>
      <c r="L30" s="1" t="s">
        <v>38</v>
      </c>
      <c r="M30" s="38">
        <v>51.485158853913859</v>
      </c>
      <c r="N30" s="39"/>
      <c r="O30" s="40"/>
      <c r="P30" s="6" t="s">
        <v>65</v>
      </c>
      <c r="Q30" s="5" t="s">
        <v>182</v>
      </c>
      <c r="R30" s="5">
        <v>0</v>
      </c>
      <c r="S30" s="5" t="s">
        <v>183</v>
      </c>
      <c r="T30" s="5" t="s">
        <v>74</v>
      </c>
      <c r="U30" s="5" t="s">
        <v>184</v>
      </c>
      <c r="V30" s="5"/>
      <c r="W30" s="5"/>
      <c r="X30" s="5"/>
      <c r="Y30" s="5"/>
      <c r="Z30" s="5"/>
      <c r="AA30" s="5"/>
      <c r="AC30" s="41" t="s">
        <v>42</v>
      </c>
      <c r="AD30" s="41" t="s">
        <v>42</v>
      </c>
      <c r="AE30" s="41" t="s">
        <v>42</v>
      </c>
      <c r="AF30" s="5" t="s">
        <v>43</v>
      </c>
      <c r="AG30" s="5" t="s">
        <v>44</v>
      </c>
      <c r="AI30" s="42" t="s">
        <v>185</v>
      </c>
      <c r="AK30" s="6"/>
    </row>
    <row r="31" spans="4:37" ht="25.35" customHeight="1" x14ac:dyDescent="0.2">
      <c r="D31" s="36">
        <v>1.024</v>
      </c>
      <c r="E31" s="37" t="s">
        <v>186</v>
      </c>
      <c r="F31" s="5" t="s">
        <v>32</v>
      </c>
      <c r="G31" s="5" t="s">
        <v>33</v>
      </c>
      <c r="H31" s="9" t="s">
        <v>187</v>
      </c>
      <c r="I31" s="9" t="s">
        <v>188</v>
      </c>
      <c r="J31" s="1" t="s">
        <v>189</v>
      </c>
      <c r="K31" s="1" t="s">
        <v>190</v>
      </c>
      <c r="L31" s="1" t="s">
        <v>191</v>
      </c>
      <c r="M31" s="38">
        <v>33.327633718991827</v>
      </c>
      <c r="N31" s="39"/>
      <c r="O31" s="40"/>
      <c r="P31" s="6" t="s">
        <v>39</v>
      </c>
      <c r="Q31" s="5" t="s">
        <v>192</v>
      </c>
      <c r="R31" s="5" t="s">
        <v>193</v>
      </c>
      <c r="S31" s="5">
        <v>0</v>
      </c>
      <c r="T31" s="5">
        <v>0</v>
      </c>
      <c r="U31" s="5">
        <v>0</v>
      </c>
      <c r="V31" s="5"/>
      <c r="W31" s="5"/>
      <c r="X31" s="5"/>
      <c r="Y31" s="5"/>
      <c r="Z31" s="5"/>
      <c r="AA31" s="5"/>
      <c r="AC31" s="41" t="s">
        <v>42</v>
      </c>
      <c r="AD31" s="41" t="s">
        <v>42</v>
      </c>
      <c r="AE31" s="41" t="s">
        <v>42</v>
      </c>
      <c r="AF31" s="5" t="s">
        <v>43</v>
      </c>
      <c r="AG31" s="5" t="s">
        <v>44</v>
      </c>
      <c r="AI31" s="42" t="s">
        <v>45</v>
      </c>
    </row>
    <row r="32" spans="4:37" ht="25.5" x14ac:dyDescent="0.2">
      <c r="D32" s="36">
        <v>1.0249999999999999</v>
      </c>
      <c r="E32" s="37" t="s">
        <v>194</v>
      </c>
      <c r="F32" s="5" t="s">
        <v>32</v>
      </c>
      <c r="G32" s="5" t="s">
        <v>33</v>
      </c>
      <c r="H32" s="9" t="s">
        <v>187</v>
      </c>
      <c r="I32" s="9" t="s">
        <v>188</v>
      </c>
      <c r="J32" s="1" t="s">
        <v>189</v>
      </c>
      <c r="K32" s="1" t="s">
        <v>190</v>
      </c>
      <c r="L32" s="1" t="s">
        <v>191</v>
      </c>
      <c r="M32" s="38">
        <v>45.047475108719034</v>
      </c>
      <c r="N32" s="39">
        <v>365000</v>
      </c>
      <c r="O32" s="40">
        <f>M32/N32*1000000</f>
        <v>123.41774002388777</v>
      </c>
      <c r="P32" s="6" t="s">
        <v>39</v>
      </c>
      <c r="Q32" s="5" t="s">
        <v>195</v>
      </c>
      <c r="R32" s="5" t="s">
        <v>196</v>
      </c>
      <c r="S32" s="5">
        <v>0</v>
      </c>
      <c r="T32" s="5">
        <v>0</v>
      </c>
      <c r="U32" s="5">
        <v>0</v>
      </c>
      <c r="V32" s="5"/>
      <c r="W32" s="5"/>
      <c r="X32" s="5"/>
      <c r="Y32" s="5"/>
      <c r="Z32" s="5"/>
      <c r="AA32" s="5"/>
      <c r="AC32" s="41" t="s">
        <v>42</v>
      </c>
      <c r="AD32" s="41" t="s">
        <v>42</v>
      </c>
      <c r="AE32" s="41" t="s">
        <v>42</v>
      </c>
      <c r="AF32" s="5" t="s">
        <v>42</v>
      </c>
      <c r="AG32" s="5" t="s">
        <v>91</v>
      </c>
      <c r="AI32" s="42" t="s">
        <v>45</v>
      </c>
    </row>
    <row r="33" spans="2:37" x14ac:dyDescent="0.2">
      <c r="D33" s="36">
        <v>1.026</v>
      </c>
      <c r="E33" s="37" t="s">
        <v>197</v>
      </c>
      <c r="F33" s="5" t="s">
        <v>32</v>
      </c>
      <c r="G33" s="5" t="s">
        <v>33</v>
      </c>
      <c r="H33" s="9" t="s">
        <v>198</v>
      </c>
      <c r="I33" s="9" t="s">
        <v>188</v>
      </c>
      <c r="J33" s="1" t="s">
        <v>189</v>
      </c>
      <c r="K33" s="1" t="s">
        <v>190</v>
      </c>
      <c r="L33" s="1" t="s">
        <v>191</v>
      </c>
      <c r="M33" s="38">
        <v>0.72321656285557523</v>
      </c>
      <c r="N33" s="39"/>
      <c r="O33" s="40"/>
      <c r="P33" s="6" t="s">
        <v>39</v>
      </c>
      <c r="Q33" s="5" t="s">
        <v>199</v>
      </c>
      <c r="R33" s="5" t="s">
        <v>101</v>
      </c>
      <c r="S33" s="5">
        <v>0</v>
      </c>
      <c r="T33" s="5">
        <v>0</v>
      </c>
      <c r="U33" s="5">
        <v>0</v>
      </c>
      <c r="V33" s="5"/>
      <c r="W33" s="5"/>
      <c r="X33" s="5"/>
      <c r="Y33" s="5"/>
      <c r="Z33" s="5"/>
      <c r="AA33" s="5"/>
      <c r="AC33" s="41" t="s">
        <v>42</v>
      </c>
      <c r="AD33" s="41" t="s">
        <v>42</v>
      </c>
      <c r="AE33" s="41" t="s">
        <v>42</v>
      </c>
      <c r="AF33" s="5" t="s">
        <v>42</v>
      </c>
      <c r="AG33" s="5" t="s">
        <v>91</v>
      </c>
      <c r="AI33" s="42" t="s">
        <v>45</v>
      </c>
    </row>
    <row r="34" spans="2:37" ht="25.5" x14ac:dyDescent="0.2">
      <c r="D34" s="36">
        <v>1.0269999999999999</v>
      </c>
      <c r="E34" s="37" t="s">
        <v>200</v>
      </c>
      <c r="F34" s="5" t="s">
        <v>32</v>
      </c>
      <c r="G34" s="5" t="s">
        <v>33</v>
      </c>
      <c r="H34" s="9" t="s">
        <v>201</v>
      </c>
      <c r="I34" s="9" t="s">
        <v>202</v>
      </c>
      <c r="J34" s="1" t="s">
        <v>189</v>
      </c>
      <c r="K34" s="1" t="s">
        <v>190</v>
      </c>
      <c r="L34" s="1" t="s">
        <v>191</v>
      </c>
      <c r="M34" s="38">
        <v>10.684233111069654</v>
      </c>
      <c r="N34" s="39">
        <v>3200</v>
      </c>
      <c r="O34" s="40">
        <f>(M34*1000000)/N34</f>
        <v>3338.8228472092665</v>
      </c>
      <c r="P34" s="6" t="s">
        <v>65</v>
      </c>
      <c r="Q34" s="5" t="s">
        <v>203</v>
      </c>
      <c r="R34" s="5" t="s">
        <v>204</v>
      </c>
      <c r="S34" s="5" t="s">
        <v>205</v>
      </c>
      <c r="T34" s="5" t="s">
        <v>74</v>
      </c>
      <c r="U34" s="5" t="s">
        <v>84</v>
      </c>
      <c r="V34" s="5"/>
      <c r="W34" s="5"/>
      <c r="X34" s="5"/>
      <c r="Y34" s="5"/>
      <c r="Z34" s="5"/>
      <c r="AA34" s="5"/>
      <c r="AC34" s="41" t="s">
        <v>42</v>
      </c>
      <c r="AD34" s="41" t="s">
        <v>42</v>
      </c>
      <c r="AE34" s="41" t="s">
        <v>42</v>
      </c>
      <c r="AF34" s="5" t="s">
        <v>42</v>
      </c>
      <c r="AG34" s="5" t="s">
        <v>91</v>
      </c>
      <c r="AI34" s="42" t="s">
        <v>206</v>
      </c>
      <c r="AK34" s="6"/>
    </row>
    <row r="35" spans="2:37" ht="38.25" x14ac:dyDescent="0.2">
      <c r="D35" s="36">
        <v>1.028</v>
      </c>
      <c r="E35" s="37" t="s">
        <v>207</v>
      </c>
      <c r="F35" s="5" t="s">
        <v>32</v>
      </c>
      <c r="G35" s="5" t="s">
        <v>33</v>
      </c>
      <c r="H35" s="9" t="s">
        <v>208</v>
      </c>
      <c r="I35" s="9" t="s">
        <v>209</v>
      </c>
      <c r="J35" s="1" t="s">
        <v>210</v>
      </c>
      <c r="K35" s="1" t="s">
        <v>210</v>
      </c>
      <c r="L35" s="1" t="s">
        <v>191</v>
      </c>
      <c r="M35" s="38" t="s">
        <v>64</v>
      </c>
      <c r="N35" s="39"/>
      <c r="O35" s="40"/>
      <c r="P35" s="6" t="s">
        <v>65</v>
      </c>
      <c r="Q35" s="5" t="s">
        <v>211</v>
      </c>
      <c r="R35" s="5">
        <v>0</v>
      </c>
      <c r="S35" s="5" t="s">
        <v>212</v>
      </c>
      <c r="T35" s="5" t="s">
        <v>213</v>
      </c>
      <c r="U35" s="5" t="s">
        <v>214</v>
      </c>
      <c r="V35" s="5"/>
      <c r="W35" s="5"/>
      <c r="X35" s="5"/>
      <c r="Y35" s="5"/>
      <c r="Z35" s="5"/>
      <c r="AA35" s="5"/>
      <c r="AC35" s="41" t="s">
        <v>42</v>
      </c>
      <c r="AD35" s="41" t="s">
        <v>42</v>
      </c>
      <c r="AE35" s="41" t="s">
        <v>42</v>
      </c>
      <c r="AI35" s="42"/>
    </row>
    <row r="36" spans="2:37" ht="25.5" x14ac:dyDescent="0.2">
      <c r="D36" s="36">
        <v>1.0289999999999999</v>
      </c>
      <c r="E36" s="37" t="s">
        <v>215</v>
      </c>
      <c r="F36" s="5" t="s">
        <v>32</v>
      </c>
      <c r="G36" s="5" t="s">
        <v>33</v>
      </c>
      <c r="H36" s="9" t="s">
        <v>216</v>
      </c>
      <c r="I36" s="9" t="s">
        <v>217</v>
      </c>
      <c r="J36" s="1" t="s">
        <v>210</v>
      </c>
      <c r="K36" s="1" t="s">
        <v>210</v>
      </c>
      <c r="L36" s="1" t="s">
        <v>191</v>
      </c>
      <c r="M36" s="38">
        <v>24.079167761807781</v>
      </c>
      <c r="N36" s="39">
        <v>19000</v>
      </c>
      <c r="O36" s="40">
        <f>M36/N36*1000000</f>
        <v>1267.3246190425148</v>
      </c>
      <c r="P36" s="6" t="s">
        <v>65</v>
      </c>
      <c r="Q36" s="5" t="s">
        <v>218</v>
      </c>
      <c r="R36" s="5">
        <v>0</v>
      </c>
      <c r="S36" s="5" t="s">
        <v>219</v>
      </c>
      <c r="T36" s="5" t="s">
        <v>220</v>
      </c>
      <c r="U36" s="5" t="s">
        <v>84</v>
      </c>
      <c r="V36" s="5"/>
      <c r="W36" s="5"/>
      <c r="X36" s="5"/>
      <c r="Y36" s="5"/>
      <c r="Z36" s="5"/>
      <c r="AA36" s="5"/>
      <c r="AC36" s="41" t="s">
        <v>42</v>
      </c>
      <c r="AD36" s="41" t="s">
        <v>42</v>
      </c>
      <c r="AE36" s="41" t="s">
        <v>42</v>
      </c>
      <c r="AF36" s="5" t="s">
        <v>43</v>
      </c>
      <c r="AG36" s="5" t="s">
        <v>44</v>
      </c>
      <c r="AI36" s="42" t="s">
        <v>206</v>
      </c>
      <c r="AK36" s="6"/>
    </row>
    <row r="37" spans="2:37" ht="21.6" customHeight="1" x14ac:dyDescent="0.2">
      <c r="D37" s="36">
        <v>1.03</v>
      </c>
      <c r="E37" s="37" t="s">
        <v>221</v>
      </c>
      <c r="F37" s="5" t="s">
        <v>32</v>
      </c>
      <c r="G37" s="5" t="s">
        <v>33</v>
      </c>
      <c r="H37" s="9" t="s">
        <v>222</v>
      </c>
      <c r="I37" s="9" t="s">
        <v>57</v>
      </c>
      <c r="J37" s="1" t="s">
        <v>223</v>
      </c>
      <c r="K37" s="1" t="s">
        <v>224</v>
      </c>
      <c r="L37" s="1" t="s">
        <v>225</v>
      </c>
      <c r="M37" s="38">
        <v>41.190301133453289</v>
      </c>
      <c r="N37" s="39"/>
      <c r="O37" s="40"/>
      <c r="P37" s="6" t="s">
        <v>39</v>
      </c>
      <c r="Q37" s="5" t="s">
        <v>226</v>
      </c>
      <c r="R37" s="5" t="s">
        <v>227</v>
      </c>
      <c r="S37" s="5">
        <v>0</v>
      </c>
      <c r="T37" s="5">
        <v>0</v>
      </c>
      <c r="U37" s="5">
        <v>0</v>
      </c>
      <c r="V37" s="5"/>
      <c r="W37" s="5"/>
      <c r="X37" s="5"/>
      <c r="Y37" s="5"/>
      <c r="Z37" s="5"/>
      <c r="AA37" s="5"/>
      <c r="AC37" s="41" t="s">
        <v>42</v>
      </c>
      <c r="AD37" s="41" t="s">
        <v>42</v>
      </c>
      <c r="AE37" s="41" t="s">
        <v>42</v>
      </c>
      <c r="AF37" s="5" t="s">
        <v>43</v>
      </c>
      <c r="AG37" s="5" t="s">
        <v>44</v>
      </c>
      <c r="AI37" s="42" t="s">
        <v>45</v>
      </c>
    </row>
    <row r="38" spans="2:37" ht="25.5" x14ac:dyDescent="0.2">
      <c r="D38" s="36">
        <v>1.0309999999999999</v>
      </c>
      <c r="E38" s="37" t="s">
        <v>228</v>
      </c>
      <c r="F38" s="5" t="s">
        <v>32</v>
      </c>
      <c r="G38" s="5" t="s">
        <v>33</v>
      </c>
      <c r="H38" s="9" t="s">
        <v>229</v>
      </c>
      <c r="I38" s="9" t="s">
        <v>230</v>
      </c>
      <c r="J38" s="1" t="s">
        <v>58</v>
      </c>
      <c r="K38" s="1" t="s">
        <v>58</v>
      </c>
      <c r="L38" s="1" t="s">
        <v>89</v>
      </c>
      <c r="M38" s="38" t="s">
        <v>231</v>
      </c>
      <c r="N38" s="39"/>
      <c r="O38" s="40"/>
      <c r="P38" s="6" t="s">
        <v>39</v>
      </c>
      <c r="Q38" s="5" t="s">
        <v>232</v>
      </c>
      <c r="R38" s="5" t="s">
        <v>233</v>
      </c>
      <c r="S38" s="5">
        <v>0</v>
      </c>
      <c r="T38" s="5">
        <v>0</v>
      </c>
      <c r="U38" s="5">
        <v>0</v>
      </c>
      <c r="V38" s="5"/>
      <c r="W38" s="5"/>
      <c r="X38" s="5"/>
      <c r="Y38" s="5"/>
      <c r="Z38" s="5"/>
      <c r="AA38" s="5"/>
      <c r="AC38" s="41"/>
      <c r="AD38" s="41"/>
      <c r="AE38" s="41"/>
      <c r="AF38" s="5" t="s">
        <v>43</v>
      </c>
      <c r="AG38" s="5" t="s">
        <v>44</v>
      </c>
      <c r="AI38" s="42"/>
    </row>
    <row r="39" spans="2:37" ht="25.5" x14ac:dyDescent="0.2">
      <c r="D39" s="36">
        <v>1.032</v>
      </c>
      <c r="E39" s="1" t="s">
        <v>234</v>
      </c>
      <c r="F39" s="5" t="s">
        <v>32</v>
      </c>
      <c r="G39" s="5" t="s">
        <v>33</v>
      </c>
      <c r="H39" s="9" t="s">
        <v>235</v>
      </c>
      <c r="I39" s="9" t="s">
        <v>236</v>
      </c>
      <c r="J39" s="1" t="s">
        <v>37</v>
      </c>
      <c r="K39" s="1" t="s">
        <v>37</v>
      </c>
      <c r="L39" s="1" t="s">
        <v>89</v>
      </c>
      <c r="M39" s="38" t="s">
        <v>237</v>
      </c>
      <c r="N39" s="39"/>
      <c r="O39" s="40"/>
      <c r="P39" s="6" t="s">
        <v>39</v>
      </c>
      <c r="Q39" s="5" t="s">
        <v>238</v>
      </c>
      <c r="R39" s="5" t="s">
        <v>239</v>
      </c>
      <c r="S39" s="5">
        <v>0</v>
      </c>
      <c r="T39" s="5">
        <v>0</v>
      </c>
      <c r="U39" s="5">
        <v>0</v>
      </c>
      <c r="V39" s="5"/>
      <c r="W39" s="5"/>
      <c r="X39" s="5"/>
      <c r="Y39" s="5"/>
      <c r="Z39" s="5"/>
      <c r="AA39" s="5"/>
      <c r="AC39" s="41" t="s">
        <v>42</v>
      </c>
      <c r="AD39" s="41" t="s">
        <v>42</v>
      </c>
      <c r="AE39" s="41" t="s">
        <v>42</v>
      </c>
      <c r="AF39" s="5" t="s">
        <v>43</v>
      </c>
      <c r="AG39" s="5" t="s">
        <v>44</v>
      </c>
      <c r="AI39" s="42" t="s">
        <v>45</v>
      </c>
    </row>
    <row r="40" spans="2:37" ht="25.5" x14ac:dyDescent="0.2">
      <c r="D40" s="36">
        <v>1.0329999999999999</v>
      </c>
      <c r="E40" s="1" t="s">
        <v>240</v>
      </c>
      <c r="F40" s="5" t="s">
        <v>32</v>
      </c>
      <c r="G40" s="5" t="s">
        <v>33</v>
      </c>
      <c r="H40" s="9" t="s">
        <v>241</v>
      </c>
      <c r="I40" s="9" t="s">
        <v>242</v>
      </c>
      <c r="J40" s="1" t="s">
        <v>130</v>
      </c>
      <c r="K40" s="1" t="s">
        <v>106</v>
      </c>
      <c r="L40" s="1" t="s">
        <v>131</v>
      </c>
      <c r="M40" s="38">
        <v>12.066646056190676</v>
      </c>
      <c r="N40" s="39"/>
      <c r="O40" s="40"/>
      <c r="P40" s="6" t="s">
        <v>39</v>
      </c>
      <c r="Q40" s="5" t="s">
        <v>243</v>
      </c>
      <c r="R40" s="5" t="s">
        <v>244</v>
      </c>
      <c r="S40" s="5">
        <v>0</v>
      </c>
      <c r="T40" s="5">
        <v>0</v>
      </c>
      <c r="U40" s="5">
        <v>0</v>
      </c>
      <c r="V40" s="5"/>
      <c r="W40" s="5"/>
      <c r="X40" s="5"/>
      <c r="Y40" s="5"/>
      <c r="Z40" s="5"/>
      <c r="AA40" s="5"/>
      <c r="AC40" s="41" t="s">
        <v>42</v>
      </c>
      <c r="AD40" s="41" t="s">
        <v>42</v>
      </c>
      <c r="AE40" s="41" t="s">
        <v>42</v>
      </c>
      <c r="AF40" s="5" t="s">
        <v>43</v>
      </c>
      <c r="AG40" s="5" t="s">
        <v>44</v>
      </c>
      <c r="AI40" s="42" t="s">
        <v>45</v>
      </c>
    </row>
    <row r="41" spans="2:37" ht="25.5" x14ac:dyDescent="0.2">
      <c r="D41" s="36">
        <v>1.0349999999999999</v>
      </c>
      <c r="E41" s="37" t="s">
        <v>247</v>
      </c>
      <c r="F41" s="5" t="s">
        <v>32</v>
      </c>
      <c r="G41" s="5" t="s">
        <v>33</v>
      </c>
      <c r="H41" s="9" t="s">
        <v>248</v>
      </c>
      <c r="I41" s="9" t="s">
        <v>249</v>
      </c>
      <c r="J41" s="1" t="s">
        <v>210</v>
      </c>
      <c r="K41" s="1" t="s">
        <v>37</v>
      </c>
      <c r="L41" s="1" t="s">
        <v>89</v>
      </c>
      <c r="M41" s="38" t="s">
        <v>64</v>
      </c>
      <c r="N41" s="39"/>
      <c r="O41" s="40"/>
      <c r="P41" s="6" t="s">
        <v>39</v>
      </c>
      <c r="Q41" s="5" t="s">
        <v>245</v>
      </c>
      <c r="R41" s="5" t="s">
        <v>246</v>
      </c>
      <c r="S41" s="5">
        <v>0</v>
      </c>
      <c r="T41" s="5">
        <v>0</v>
      </c>
      <c r="U41" s="5">
        <v>0</v>
      </c>
      <c r="V41" s="5"/>
      <c r="W41" s="5"/>
      <c r="X41" s="5"/>
      <c r="Y41" s="5"/>
      <c r="Z41" s="5"/>
      <c r="AA41" s="5"/>
      <c r="AC41" s="41" t="s">
        <v>42</v>
      </c>
      <c r="AD41" s="41" t="s">
        <v>42</v>
      </c>
      <c r="AE41" s="41" t="s">
        <v>42</v>
      </c>
      <c r="AF41" s="5" t="s">
        <v>43</v>
      </c>
      <c r="AG41" s="5" t="s">
        <v>44</v>
      </c>
      <c r="AI41" s="42"/>
    </row>
    <row r="42" spans="2:37" ht="25.5" x14ac:dyDescent="0.2">
      <c r="D42" s="36">
        <v>1.036</v>
      </c>
      <c r="E42" s="37" t="s">
        <v>250</v>
      </c>
      <c r="F42" s="5" t="s">
        <v>32</v>
      </c>
      <c r="G42" s="5" t="s">
        <v>33</v>
      </c>
      <c r="H42" s="9" t="s">
        <v>251</v>
      </c>
      <c r="I42" s="9" t="s">
        <v>252</v>
      </c>
      <c r="J42" s="1" t="s">
        <v>210</v>
      </c>
      <c r="K42" s="1" t="s">
        <v>37</v>
      </c>
      <c r="L42" s="1" t="s">
        <v>89</v>
      </c>
      <c r="M42" s="38" t="s">
        <v>64</v>
      </c>
      <c r="N42" s="39"/>
      <c r="O42" s="40"/>
      <c r="P42" s="6" t="s">
        <v>39</v>
      </c>
      <c r="Q42" s="5" t="s">
        <v>253</v>
      </c>
      <c r="R42" s="5" t="s">
        <v>254</v>
      </c>
      <c r="S42" s="5">
        <v>0</v>
      </c>
      <c r="T42" s="5">
        <v>0</v>
      </c>
      <c r="U42" s="5">
        <v>0</v>
      </c>
      <c r="V42" s="5"/>
      <c r="W42" s="5"/>
      <c r="X42" s="5"/>
      <c r="Y42" s="5"/>
      <c r="Z42" s="5"/>
      <c r="AA42" s="5"/>
      <c r="AC42" s="41" t="s">
        <v>42</v>
      </c>
      <c r="AD42" s="41" t="s">
        <v>42</v>
      </c>
      <c r="AE42" s="41" t="s">
        <v>42</v>
      </c>
      <c r="AF42" s="5" t="s">
        <v>43</v>
      </c>
      <c r="AG42" s="5" t="s">
        <v>44</v>
      </c>
      <c r="AI42" s="42"/>
    </row>
    <row r="43" spans="2:37" ht="25.5" x14ac:dyDescent="0.2">
      <c r="D43" s="36">
        <v>1.0369999999999999</v>
      </c>
      <c r="E43" s="37" t="s">
        <v>255</v>
      </c>
      <c r="F43" s="5" t="s">
        <v>32</v>
      </c>
      <c r="G43" s="5" t="s">
        <v>33</v>
      </c>
      <c r="H43" s="9" t="s">
        <v>256</v>
      </c>
      <c r="I43" s="9" t="s">
        <v>257</v>
      </c>
      <c r="J43" s="1" t="s">
        <v>210</v>
      </c>
      <c r="K43" s="1" t="s">
        <v>37</v>
      </c>
      <c r="L43" s="1" t="s">
        <v>89</v>
      </c>
      <c r="M43" s="38" t="s">
        <v>64</v>
      </c>
      <c r="N43" s="39"/>
      <c r="O43" s="40"/>
      <c r="P43" s="6" t="s">
        <v>39</v>
      </c>
      <c r="Q43" s="5" t="s">
        <v>258</v>
      </c>
      <c r="R43" s="5" t="s">
        <v>259</v>
      </c>
      <c r="S43" s="5">
        <v>0</v>
      </c>
      <c r="T43" s="5">
        <v>0</v>
      </c>
      <c r="U43" s="5">
        <v>0</v>
      </c>
      <c r="V43" s="5"/>
      <c r="W43" s="5"/>
      <c r="X43" s="5"/>
      <c r="Y43" s="5"/>
      <c r="Z43" s="5"/>
      <c r="AA43" s="5"/>
      <c r="AC43" s="41" t="s">
        <v>42</v>
      </c>
      <c r="AD43" s="41" t="s">
        <v>42</v>
      </c>
      <c r="AE43" s="41" t="s">
        <v>42</v>
      </c>
      <c r="AF43" s="5" t="s">
        <v>43</v>
      </c>
      <c r="AG43" s="5" t="s">
        <v>44</v>
      </c>
      <c r="AI43" s="42"/>
    </row>
    <row r="44" spans="2:37" ht="25.5" x14ac:dyDescent="0.2">
      <c r="D44" s="36">
        <v>1.0389999999999999</v>
      </c>
      <c r="E44" s="37" t="s">
        <v>260</v>
      </c>
      <c r="F44" s="5" t="s">
        <v>32</v>
      </c>
      <c r="G44" s="5" t="s">
        <v>33</v>
      </c>
      <c r="H44" s="9" t="s">
        <v>261</v>
      </c>
      <c r="I44" s="9" t="s">
        <v>262</v>
      </c>
      <c r="J44" s="1" t="s">
        <v>58</v>
      </c>
      <c r="K44" s="1" t="s">
        <v>58</v>
      </c>
      <c r="L44" s="1" t="s">
        <v>89</v>
      </c>
      <c r="M44" s="38" t="s">
        <v>117</v>
      </c>
      <c r="N44" s="39"/>
      <c r="O44" s="40"/>
      <c r="P44" s="6" t="s">
        <v>39</v>
      </c>
      <c r="Q44" s="5" t="s">
        <v>263</v>
      </c>
      <c r="R44" s="5" t="s">
        <v>264</v>
      </c>
      <c r="S44" s="5">
        <v>0</v>
      </c>
      <c r="T44" s="5">
        <v>0</v>
      </c>
      <c r="U44" s="5">
        <v>0</v>
      </c>
      <c r="V44" s="5"/>
      <c r="W44" s="5"/>
      <c r="X44" s="5"/>
      <c r="Y44" s="5"/>
      <c r="Z44" s="5"/>
      <c r="AA44" s="5"/>
      <c r="AC44" s="41" t="s">
        <v>42</v>
      </c>
      <c r="AD44" s="41" t="s">
        <v>42</v>
      </c>
      <c r="AE44" s="41" t="s">
        <v>42</v>
      </c>
      <c r="AF44" s="5" t="s">
        <v>43</v>
      </c>
      <c r="AG44" s="5" t="s">
        <v>44</v>
      </c>
      <c r="AI44" s="42"/>
    </row>
    <row r="45" spans="2:37" ht="25.5" x14ac:dyDescent="0.2">
      <c r="D45" s="36">
        <v>1.04</v>
      </c>
      <c r="E45" s="37" t="s">
        <v>265</v>
      </c>
      <c r="F45" s="5" t="s">
        <v>32</v>
      </c>
      <c r="G45" s="5" t="s">
        <v>33</v>
      </c>
      <c r="H45" s="9" t="s">
        <v>266</v>
      </c>
      <c r="I45" s="9" t="s">
        <v>230</v>
      </c>
      <c r="J45" s="1" t="s">
        <v>58</v>
      </c>
      <c r="K45" s="1" t="s">
        <v>58</v>
      </c>
      <c r="L45" s="1" t="s">
        <v>89</v>
      </c>
      <c r="M45" s="38" t="s">
        <v>267</v>
      </c>
      <c r="N45" s="39"/>
      <c r="O45" s="40"/>
      <c r="P45" s="6" t="s">
        <v>39</v>
      </c>
      <c r="Q45" s="5" t="s">
        <v>268</v>
      </c>
      <c r="R45" s="5" t="s">
        <v>269</v>
      </c>
      <c r="S45" s="5">
        <v>0</v>
      </c>
      <c r="T45" s="5">
        <v>0</v>
      </c>
      <c r="U45" s="5">
        <v>0</v>
      </c>
      <c r="V45" s="5"/>
      <c r="W45" s="5"/>
      <c r="X45" s="5"/>
      <c r="Y45" s="5"/>
      <c r="Z45" s="5"/>
      <c r="AA45" s="5"/>
      <c r="AC45" s="5"/>
      <c r="AD45" s="41"/>
      <c r="AE45" s="41"/>
      <c r="AF45" s="5" t="s">
        <v>43</v>
      </c>
      <c r="AG45" s="5" t="s">
        <v>44</v>
      </c>
      <c r="AI45" s="42"/>
    </row>
    <row r="46" spans="2:37" ht="21" customHeight="1" x14ac:dyDescent="0.2">
      <c r="B46" s="1" t="s">
        <v>76</v>
      </c>
      <c r="D46" s="36">
        <v>1.0409999999999999</v>
      </c>
      <c r="E46" s="37" t="s">
        <v>270</v>
      </c>
      <c r="F46" s="5" t="s">
        <v>32</v>
      </c>
      <c r="G46" s="5" t="s">
        <v>33</v>
      </c>
      <c r="H46" s="9" t="s">
        <v>271</v>
      </c>
      <c r="I46" s="9" t="s">
        <v>272</v>
      </c>
      <c r="J46" s="1" t="s">
        <v>130</v>
      </c>
      <c r="K46" s="1" t="s">
        <v>106</v>
      </c>
      <c r="L46" s="1" t="s">
        <v>131</v>
      </c>
      <c r="M46" s="38">
        <v>11.735747572508981</v>
      </c>
      <c r="N46" s="39"/>
      <c r="O46" s="40"/>
      <c r="P46" s="6" t="s">
        <v>39</v>
      </c>
      <c r="Q46" s="5"/>
      <c r="R46" s="5" t="s">
        <v>273</v>
      </c>
      <c r="S46" s="5"/>
      <c r="T46" s="5"/>
      <c r="U46" s="5"/>
      <c r="V46" s="5"/>
      <c r="W46" s="5"/>
      <c r="X46" s="5"/>
      <c r="Y46" s="5"/>
      <c r="Z46" s="5"/>
      <c r="AA46" s="5"/>
      <c r="AC46" s="5"/>
      <c r="AD46" s="41"/>
      <c r="AE46" s="41"/>
      <c r="AI46" s="42"/>
    </row>
    <row r="47" spans="2:37" s="26" customFormat="1" x14ac:dyDescent="0.2">
      <c r="C47" s="44" t="s">
        <v>274</v>
      </c>
      <c r="D47" s="45"/>
      <c r="E47" s="46"/>
      <c r="F47" s="29"/>
      <c r="G47" s="29"/>
      <c r="H47" s="30"/>
      <c r="I47" s="30"/>
      <c r="J47" s="30"/>
      <c r="K47" s="30"/>
      <c r="L47" s="30"/>
      <c r="M47" s="31">
        <v>2332.8995704712656</v>
      </c>
      <c r="N47" s="47"/>
      <c r="O47" s="48"/>
      <c r="P47" s="29"/>
      <c r="Q47" s="33"/>
      <c r="R47" s="33"/>
      <c r="S47" s="33"/>
      <c r="T47" s="33"/>
      <c r="U47" s="33"/>
      <c r="V47" s="33"/>
      <c r="W47" s="33"/>
      <c r="X47" s="33"/>
      <c r="Y47" s="33"/>
      <c r="Z47" s="33"/>
      <c r="AA47" s="33"/>
      <c r="AB47" s="33"/>
      <c r="AC47" s="33"/>
      <c r="AD47" s="29"/>
      <c r="AE47" s="34"/>
      <c r="AF47" s="33"/>
      <c r="AG47" s="33"/>
      <c r="AH47" s="30"/>
      <c r="AI47" s="35"/>
    </row>
    <row r="48" spans="2:37" ht="25.5" x14ac:dyDescent="0.2">
      <c r="D48" s="36">
        <v>1.101</v>
      </c>
      <c r="E48" s="37" t="s">
        <v>275</v>
      </c>
      <c r="F48" s="5" t="s">
        <v>32</v>
      </c>
      <c r="G48" s="5" t="s">
        <v>274</v>
      </c>
      <c r="H48" s="9" t="s">
        <v>276</v>
      </c>
      <c r="I48" s="9" t="s">
        <v>277</v>
      </c>
      <c r="J48" s="1" t="s">
        <v>210</v>
      </c>
      <c r="K48" s="1" t="s">
        <v>37</v>
      </c>
      <c r="L48" s="1" t="s">
        <v>38</v>
      </c>
      <c r="M48" s="38">
        <v>1944.9222325161413</v>
      </c>
      <c r="N48" s="39"/>
      <c r="O48" s="40"/>
      <c r="P48" s="6" t="s">
        <v>39</v>
      </c>
      <c r="Q48" s="5" t="s">
        <v>278</v>
      </c>
      <c r="R48" s="5" t="s">
        <v>279</v>
      </c>
      <c r="S48" s="5" t="s">
        <v>280</v>
      </c>
      <c r="T48" s="5" t="s">
        <v>281</v>
      </c>
      <c r="U48" s="5" t="s">
        <v>282</v>
      </c>
      <c r="V48" s="5"/>
      <c r="W48" s="5"/>
      <c r="X48" s="5"/>
      <c r="Y48" s="5"/>
      <c r="Z48" s="5"/>
      <c r="AA48" s="5"/>
      <c r="AC48" s="41" t="s">
        <v>42</v>
      </c>
      <c r="AD48" s="41" t="s">
        <v>42</v>
      </c>
      <c r="AE48" s="41" t="s">
        <v>42</v>
      </c>
      <c r="AI48" s="42" t="s">
        <v>45</v>
      </c>
    </row>
    <row r="49" spans="3:37" ht="25.5" x14ac:dyDescent="0.2">
      <c r="D49" s="36">
        <v>1.1019999999999999</v>
      </c>
      <c r="E49" s="37" t="s">
        <v>283</v>
      </c>
      <c r="F49" s="5" t="s">
        <v>32</v>
      </c>
      <c r="G49" s="5" t="s">
        <v>274</v>
      </c>
      <c r="H49" s="9" t="s">
        <v>284</v>
      </c>
      <c r="I49" s="9" t="s">
        <v>285</v>
      </c>
      <c r="J49" s="1" t="s">
        <v>149</v>
      </c>
      <c r="K49" s="1" t="s">
        <v>123</v>
      </c>
      <c r="L49" s="1" t="s">
        <v>38</v>
      </c>
      <c r="M49" s="38" t="s">
        <v>64</v>
      </c>
      <c r="N49" s="39"/>
      <c r="O49" s="40"/>
      <c r="P49" s="6" t="s">
        <v>39</v>
      </c>
      <c r="Q49" s="5" t="s">
        <v>286</v>
      </c>
      <c r="R49" s="5" t="s">
        <v>287</v>
      </c>
      <c r="S49" s="5">
        <v>0</v>
      </c>
      <c r="T49" s="5">
        <v>0</v>
      </c>
      <c r="U49" s="5">
        <v>0</v>
      </c>
      <c r="V49" s="5"/>
      <c r="W49" s="5"/>
      <c r="X49" s="5"/>
      <c r="Y49" s="5"/>
      <c r="Z49" s="5"/>
      <c r="AA49" s="5"/>
      <c r="AC49" s="41" t="s">
        <v>42</v>
      </c>
      <c r="AD49" s="41" t="s">
        <v>42</v>
      </c>
      <c r="AE49" s="41" t="s">
        <v>42</v>
      </c>
      <c r="AI49" s="42"/>
    </row>
    <row r="50" spans="3:37" ht="25.5" x14ac:dyDescent="0.2">
      <c r="D50" s="36">
        <v>1.103</v>
      </c>
      <c r="E50" s="37" t="s">
        <v>288</v>
      </c>
      <c r="F50" s="5" t="s">
        <v>32</v>
      </c>
      <c r="G50" s="5" t="s">
        <v>274</v>
      </c>
      <c r="H50" s="9" t="s">
        <v>289</v>
      </c>
      <c r="I50" s="9" t="s">
        <v>290</v>
      </c>
      <c r="J50" s="1" t="s">
        <v>149</v>
      </c>
      <c r="K50" s="1" t="s">
        <v>123</v>
      </c>
      <c r="L50" s="1" t="s">
        <v>38</v>
      </c>
      <c r="M50" s="38" t="s">
        <v>64</v>
      </c>
      <c r="N50" s="39"/>
      <c r="O50" s="40"/>
      <c r="P50" s="6" t="s">
        <v>65</v>
      </c>
      <c r="Q50" s="5" t="s">
        <v>291</v>
      </c>
      <c r="R50" s="5">
        <v>0</v>
      </c>
      <c r="S50" s="5" t="s">
        <v>292</v>
      </c>
      <c r="T50" s="5" t="s">
        <v>281</v>
      </c>
      <c r="U50" s="5" t="s">
        <v>293</v>
      </c>
      <c r="V50" s="5"/>
      <c r="W50" s="5"/>
      <c r="X50" s="5"/>
      <c r="Y50" s="5"/>
      <c r="Z50" s="5"/>
      <c r="AA50" s="5"/>
      <c r="AC50" s="41" t="s">
        <v>42</v>
      </c>
      <c r="AD50" s="41" t="s">
        <v>42</v>
      </c>
      <c r="AE50" s="41" t="s">
        <v>42</v>
      </c>
      <c r="AI50" s="42"/>
    </row>
    <row r="51" spans="3:37" x14ac:dyDescent="0.2">
      <c r="D51" s="36">
        <v>1.1039999999999999</v>
      </c>
      <c r="E51" s="37" t="s">
        <v>294</v>
      </c>
      <c r="F51" s="5" t="s">
        <v>32</v>
      </c>
      <c r="G51" s="5" t="s">
        <v>274</v>
      </c>
      <c r="H51" s="9" t="s">
        <v>295</v>
      </c>
      <c r="I51" s="9" t="s">
        <v>296</v>
      </c>
      <c r="J51" s="1" t="s">
        <v>210</v>
      </c>
      <c r="K51" s="1" t="s">
        <v>37</v>
      </c>
      <c r="L51" s="1" t="s">
        <v>38</v>
      </c>
      <c r="M51" s="38">
        <v>301.22153763375104</v>
      </c>
      <c r="N51" s="39"/>
      <c r="O51" s="40"/>
      <c r="P51" s="6" t="s">
        <v>65</v>
      </c>
      <c r="Q51" s="5" t="s">
        <v>297</v>
      </c>
      <c r="R51" s="5">
        <v>0</v>
      </c>
      <c r="S51" s="5" t="s">
        <v>280</v>
      </c>
      <c r="T51" s="5" t="s">
        <v>281</v>
      </c>
      <c r="U51" s="5" t="s">
        <v>298</v>
      </c>
      <c r="V51" s="5"/>
      <c r="W51" s="5"/>
      <c r="X51" s="5"/>
      <c r="Y51" s="5"/>
      <c r="Z51" s="5"/>
      <c r="AA51" s="5"/>
      <c r="AC51" s="41" t="s">
        <v>42</v>
      </c>
      <c r="AD51" s="41" t="s">
        <v>42</v>
      </c>
      <c r="AE51" s="41" t="s">
        <v>42</v>
      </c>
      <c r="AI51" s="42" t="s">
        <v>45</v>
      </c>
      <c r="AK51" s="6"/>
    </row>
    <row r="52" spans="3:37" x14ac:dyDescent="0.2">
      <c r="D52" s="36">
        <v>1.1059999999999999</v>
      </c>
      <c r="E52" s="37" t="s">
        <v>299</v>
      </c>
      <c r="F52" s="5" t="s">
        <v>32</v>
      </c>
      <c r="G52" s="5" t="s">
        <v>274</v>
      </c>
      <c r="H52" s="9" t="s">
        <v>300</v>
      </c>
      <c r="I52" s="9" t="s">
        <v>301</v>
      </c>
      <c r="J52" s="1" t="s">
        <v>149</v>
      </c>
      <c r="K52" s="1" t="s">
        <v>123</v>
      </c>
      <c r="L52" s="1" t="s">
        <v>38</v>
      </c>
      <c r="M52" s="38">
        <v>86.755800321373229</v>
      </c>
      <c r="N52" s="39"/>
      <c r="O52" s="40"/>
      <c r="P52" s="6" t="s">
        <v>39</v>
      </c>
      <c r="Q52" s="5" t="s">
        <v>302</v>
      </c>
      <c r="R52" s="5" t="s">
        <v>303</v>
      </c>
      <c r="S52" s="5">
        <v>0</v>
      </c>
      <c r="T52" s="5">
        <v>0</v>
      </c>
      <c r="U52" s="5">
        <v>0</v>
      </c>
      <c r="V52" s="5"/>
      <c r="W52" s="5"/>
      <c r="X52" s="5"/>
      <c r="Y52" s="5"/>
      <c r="Z52" s="5"/>
      <c r="AA52" s="5"/>
      <c r="AC52" s="41" t="s">
        <v>42</v>
      </c>
      <c r="AD52" s="41" t="s">
        <v>42</v>
      </c>
      <c r="AE52" s="41" t="s">
        <v>42</v>
      </c>
      <c r="AI52" s="42" t="s">
        <v>45</v>
      </c>
    </row>
    <row r="53" spans="3:37" s="26" customFormat="1" x14ac:dyDescent="0.2">
      <c r="C53" s="27" t="s">
        <v>304</v>
      </c>
      <c r="D53" s="49"/>
      <c r="E53" s="27"/>
      <c r="F53" s="27"/>
      <c r="G53" s="27"/>
      <c r="H53" s="2"/>
      <c r="I53" s="2"/>
      <c r="J53" s="2"/>
      <c r="K53" s="2"/>
      <c r="L53" s="2"/>
      <c r="M53" s="31">
        <v>0.33232052725706024</v>
      </c>
      <c r="N53" s="47"/>
      <c r="O53" s="48"/>
      <c r="P53" s="27"/>
      <c r="Q53" s="2"/>
      <c r="R53" s="2"/>
      <c r="S53" s="2"/>
      <c r="T53" s="2"/>
      <c r="U53" s="2"/>
      <c r="V53" s="2"/>
      <c r="W53" s="2"/>
      <c r="X53" s="2"/>
      <c r="Y53" s="2"/>
      <c r="Z53" s="2"/>
      <c r="AA53" s="2"/>
      <c r="AB53" s="50"/>
      <c r="AC53" s="2"/>
      <c r="AD53" s="27"/>
      <c r="AE53" s="27"/>
      <c r="AF53" s="50"/>
      <c r="AG53" s="50"/>
      <c r="AH53" s="2"/>
      <c r="AI53" s="2"/>
    </row>
    <row r="54" spans="3:37" ht="38.25" x14ac:dyDescent="0.2">
      <c r="D54" s="36">
        <v>1.2010000000000001</v>
      </c>
      <c r="E54" s="37" t="s">
        <v>305</v>
      </c>
      <c r="F54" s="5" t="s">
        <v>32</v>
      </c>
      <c r="G54" s="5" t="s">
        <v>304</v>
      </c>
      <c r="H54" s="9" t="s">
        <v>306</v>
      </c>
      <c r="I54" s="9" t="s">
        <v>307</v>
      </c>
      <c r="J54" s="1" t="s">
        <v>149</v>
      </c>
      <c r="K54" s="1" t="s">
        <v>123</v>
      </c>
      <c r="L54" s="1" t="s">
        <v>38</v>
      </c>
      <c r="M54" s="38" t="s">
        <v>64</v>
      </c>
      <c r="N54" s="39"/>
      <c r="O54" s="40"/>
      <c r="P54" s="6" t="s">
        <v>65</v>
      </c>
      <c r="Q54" s="5" t="s">
        <v>308</v>
      </c>
      <c r="R54" s="5">
        <v>0</v>
      </c>
      <c r="S54" s="5" t="s">
        <v>309</v>
      </c>
      <c r="T54" s="5" t="s">
        <v>310</v>
      </c>
      <c r="U54" s="5" t="s">
        <v>311</v>
      </c>
      <c r="V54" s="5"/>
      <c r="W54" s="5"/>
      <c r="X54" s="5"/>
      <c r="Y54" s="5"/>
      <c r="Z54" s="5"/>
      <c r="AA54" s="5"/>
      <c r="AC54" s="41" t="s">
        <v>42</v>
      </c>
      <c r="AD54" s="41" t="s">
        <v>42</v>
      </c>
      <c r="AE54" s="41" t="s">
        <v>42</v>
      </c>
      <c r="AI54" s="42"/>
    </row>
    <row r="55" spans="3:37" ht="38.25" x14ac:dyDescent="0.2">
      <c r="D55" s="36">
        <v>1.202</v>
      </c>
      <c r="E55" s="37" t="s">
        <v>312</v>
      </c>
      <c r="F55" s="5" t="s">
        <v>32</v>
      </c>
      <c r="G55" s="5" t="s">
        <v>304</v>
      </c>
      <c r="H55" s="9" t="s">
        <v>313</v>
      </c>
      <c r="I55" s="9" t="s">
        <v>314</v>
      </c>
      <c r="J55" s="1" t="s">
        <v>149</v>
      </c>
      <c r="K55" s="1" t="s">
        <v>123</v>
      </c>
      <c r="L55" s="1" t="s">
        <v>38</v>
      </c>
      <c r="M55" s="38" t="s">
        <v>64</v>
      </c>
      <c r="N55" s="39"/>
      <c r="O55" s="40"/>
      <c r="P55" s="6" t="s">
        <v>65</v>
      </c>
      <c r="Q55" s="5" t="s">
        <v>315</v>
      </c>
      <c r="R55" s="5">
        <v>0</v>
      </c>
      <c r="S55" s="5" t="s">
        <v>316</v>
      </c>
      <c r="T55" s="5" t="s">
        <v>74</v>
      </c>
      <c r="U55" s="5" t="s">
        <v>317</v>
      </c>
      <c r="V55" s="5"/>
      <c r="W55" s="5"/>
      <c r="X55" s="5"/>
      <c r="Y55" s="5"/>
      <c r="Z55" s="5"/>
      <c r="AA55" s="5"/>
      <c r="AC55" s="41" t="s">
        <v>42</v>
      </c>
      <c r="AD55" s="41" t="s">
        <v>42</v>
      </c>
      <c r="AE55" s="41" t="s">
        <v>42</v>
      </c>
      <c r="AI55" s="42"/>
    </row>
    <row r="56" spans="3:37" x14ac:dyDescent="0.2">
      <c r="D56" s="36">
        <v>1.2029999999999998</v>
      </c>
      <c r="E56" s="37" t="s">
        <v>318</v>
      </c>
      <c r="F56" s="5" t="s">
        <v>32</v>
      </c>
      <c r="G56" s="5" t="s">
        <v>304</v>
      </c>
      <c r="H56" s="9" t="s">
        <v>319</v>
      </c>
      <c r="I56" s="9" t="s">
        <v>320</v>
      </c>
      <c r="J56" s="1" t="s">
        <v>142</v>
      </c>
      <c r="K56" s="1" t="s">
        <v>142</v>
      </c>
      <c r="L56" s="1" t="s">
        <v>321</v>
      </c>
      <c r="M56" s="38">
        <v>0.26024705507699281</v>
      </c>
      <c r="N56" s="39"/>
      <c r="O56" s="40"/>
      <c r="P56" s="6" t="s">
        <v>39</v>
      </c>
      <c r="Q56" s="5" t="s">
        <v>322</v>
      </c>
      <c r="R56" s="5" t="s">
        <v>323</v>
      </c>
      <c r="S56" s="5">
        <v>0</v>
      </c>
      <c r="T56" s="5">
        <v>0</v>
      </c>
      <c r="U56" s="5">
        <v>0</v>
      </c>
      <c r="V56" s="5"/>
      <c r="W56" s="5"/>
      <c r="X56" s="5"/>
      <c r="Y56" s="5"/>
      <c r="Z56" s="5"/>
      <c r="AA56" s="5"/>
      <c r="AC56" s="41" t="s">
        <v>42</v>
      </c>
      <c r="AD56" s="41" t="s">
        <v>42</v>
      </c>
      <c r="AE56" s="41" t="s">
        <v>42</v>
      </c>
      <c r="AI56" s="42" t="s">
        <v>45</v>
      </c>
    </row>
    <row r="57" spans="3:37" ht="25.5" x14ac:dyDescent="0.2">
      <c r="D57" s="36">
        <v>1.204</v>
      </c>
      <c r="E57" s="37" t="s">
        <v>324</v>
      </c>
      <c r="F57" s="5" t="s">
        <v>32</v>
      </c>
      <c r="G57" s="5" t="s">
        <v>304</v>
      </c>
      <c r="H57" s="9" t="s">
        <v>325</v>
      </c>
      <c r="I57" s="9" t="s">
        <v>326</v>
      </c>
      <c r="J57" s="1" t="s">
        <v>122</v>
      </c>
      <c r="K57" s="1" t="s">
        <v>123</v>
      </c>
      <c r="L57" s="1" t="s">
        <v>162</v>
      </c>
      <c r="M57" s="51">
        <v>7.2073472180067447E-2</v>
      </c>
      <c r="N57" s="39"/>
      <c r="O57" s="40"/>
      <c r="P57" s="6" t="s">
        <v>65</v>
      </c>
      <c r="Q57" s="5" t="s">
        <v>327</v>
      </c>
      <c r="R57" s="5">
        <v>0</v>
      </c>
      <c r="S57" s="5" t="s">
        <v>328</v>
      </c>
      <c r="T57" s="5" t="s">
        <v>329</v>
      </c>
      <c r="U57" s="5" t="s">
        <v>330</v>
      </c>
      <c r="V57" s="5"/>
      <c r="W57" s="5"/>
      <c r="X57" s="5"/>
      <c r="Y57" s="5"/>
      <c r="Z57" s="5"/>
      <c r="AA57" s="5"/>
      <c r="AC57" s="41" t="s">
        <v>42</v>
      </c>
      <c r="AD57" s="41" t="s">
        <v>42</v>
      </c>
      <c r="AE57" s="41" t="s">
        <v>42</v>
      </c>
      <c r="AI57" s="42"/>
    </row>
    <row r="58" spans="3:37" s="26" customFormat="1" x14ac:dyDescent="0.2">
      <c r="C58" s="27" t="s">
        <v>331</v>
      </c>
      <c r="D58" s="49"/>
      <c r="E58" s="27"/>
      <c r="F58" s="27"/>
      <c r="G58" s="27"/>
      <c r="H58" s="2"/>
      <c r="I58" s="2"/>
      <c r="J58" s="2"/>
      <c r="K58" s="2"/>
      <c r="L58" s="2"/>
      <c r="M58" s="31">
        <v>234.85212308321721</v>
      </c>
      <c r="N58" s="47"/>
      <c r="O58" s="48"/>
      <c r="P58" s="27"/>
      <c r="Q58" s="2"/>
      <c r="R58" s="2"/>
      <c r="S58" s="2"/>
      <c r="T58" s="2"/>
      <c r="U58" s="2"/>
      <c r="V58" s="2"/>
      <c r="W58" s="2"/>
      <c r="X58" s="2"/>
      <c r="Y58" s="2"/>
      <c r="Z58" s="2"/>
      <c r="AA58" s="2"/>
      <c r="AB58" s="50"/>
      <c r="AC58" s="2"/>
      <c r="AD58" s="27"/>
      <c r="AE58" s="27"/>
      <c r="AF58" s="50"/>
      <c r="AG58" s="50"/>
      <c r="AH58" s="2"/>
      <c r="AI58" s="2"/>
    </row>
    <row r="59" spans="3:37" ht="25.5" x14ac:dyDescent="0.2">
      <c r="D59" s="36">
        <v>1.3009999999999999</v>
      </c>
      <c r="E59" s="37" t="s">
        <v>332</v>
      </c>
      <c r="F59" s="5" t="s">
        <v>32</v>
      </c>
      <c r="G59" s="5" t="s">
        <v>331</v>
      </c>
      <c r="H59" s="9" t="s">
        <v>333</v>
      </c>
      <c r="I59" s="9" t="s">
        <v>334</v>
      </c>
      <c r="J59" s="1" t="s">
        <v>122</v>
      </c>
      <c r="K59" s="1" t="s">
        <v>123</v>
      </c>
      <c r="L59" s="1" t="s">
        <v>335</v>
      </c>
      <c r="M59" s="38">
        <v>15.908340089088346</v>
      </c>
      <c r="N59" s="39"/>
      <c r="O59" s="40"/>
      <c r="P59" s="6" t="s">
        <v>39</v>
      </c>
      <c r="Q59" s="5" t="s">
        <v>336</v>
      </c>
      <c r="R59" s="5" t="s">
        <v>337</v>
      </c>
      <c r="S59" s="5">
        <v>0</v>
      </c>
      <c r="T59" s="5">
        <v>0</v>
      </c>
      <c r="U59" s="5">
        <v>0</v>
      </c>
      <c r="V59" s="5"/>
      <c r="W59" s="5"/>
      <c r="X59" s="5"/>
      <c r="Y59" s="5"/>
      <c r="Z59" s="5"/>
      <c r="AA59" s="5"/>
      <c r="AC59" s="41" t="s">
        <v>42</v>
      </c>
      <c r="AD59" s="41" t="s">
        <v>42</v>
      </c>
      <c r="AE59" s="41" t="s">
        <v>42</v>
      </c>
      <c r="AI59" s="42" t="s">
        <v>45</v>
      </c>
    </row>
    <row r="60" spans="3:37" ht="25.5" x14ac:dyDescent="0.2">
      <c r="D60" s="36">
        <v>1.3029999999999999</v>
      </c>
      <c r="E60" s="52" t="s">
        <v>338</v>
      </c>
      <c r="F60" s="5" t="s">
        <v>32</v>
      </c>
      <c r="G60" s="5" t="s">
        <v>331</v>
      </c>
      <c r="H60" s="9" t="s">
        <v>339</v>
      </c>
      <c r="I60" s="9" t="s">
        <v>340</v>
      </c>
      <c r="J60" s="1" t="s">
        <v>149</v>
      </c>
      <c r="K60" s="1" t="s">
        <v>123</v>
      </c>
      <c r="L60" s="1" t="s">
        <v>335</v>
      </c>
      <c r="M60" s="38">
        <v>8.8016418585177796</v>
      </c>
      <c r="N60" s="39"/>
      <c r="O60" s="40"/>
      <c r="P60" s="6" t="s">
        <v>39</v>
      </c>
      <c r="Q60" s="5" t="s">
        <v>341</v>
      </c>
      <c r="R60" s="5" t="s">
        <v>342</v>
      </c>
      <c r="S60" s="5">
        <v>0</v>
      </c>
      <c r="T60" s="5">
        <v>0</v>
      </c>
      <c r="U60" s="5">
        <v>0</v>
      </c>
      <c r="V60" s="5"/>
      <c r="W60" s="5"/>
      <c r="X60" s="5"/>
      <c r="Y60" s="5"/>
      <c r="Z60" s="5"/>
      <c r="AA60" s="5"/>
      <c r="AC60" s="41" t="s">
        <v>42</v>
      </c>
      <c r="AD60" s="41" t="s">
        <v>42</v>
      </c>
      <c r="AE60" s="41" t="s">
        <v>42</v>
      </c>
      <c r="AI60" s="42" t="s">
        <v>45</v>
      </c>
    </row>
    <row r="61" spans="3:37" ht="25.5" x14ac:dyDescent="0.2">
      <c r="D61" s="36">
        <v>1.3039999999999998</v>
      </c>
      <c r="E61" s="52" t="s">
        <v>343</v>
      </c>
      <c r="F61" s="5" t="s">
        <v>32</v>
      </c>
      <c r="G61" s="5" t="s">
        <v>331</v>
      </c>
      <c r="H61" s="9" t="s">
        <v>344</v>
      </c>
      <c r="I61" s="9" t="s">
        <v>340</v>
      </c>
      <c r="J61" s="1" t="s">
        <v>149</v>
      </c>
      <c r="K61" s="1" t="s">
        <v>123</v>
      </c>
      <c r="L61" s="1" t="s">
        <v>345</v>
      </c>
      <c r="M61" s="38">
        <v>81.371191362860316</v>
      </c>
      <c r="N61" s="39"/>
      <c r="O61" s="40"/>
      <c r="P61" s="6" t="s">
        <v>39</v>
      </c>
      <c r="Q61" s="5" t="s">
        <v>346</v>
      </c>
      <c r="R61" s="5" t="s">
        <v>347</v>
      </c>
      <c r="S61" s="5">
        <v>0</v>
      </c>
      <c r="T61" s="5">
        <v>0</v>
      </c>
      <c r="U61" s="5">
        <v>0</v>
      </c>
      <c r="V61" s="5"/>
      <c r="W61" s="5"/>
      <c r="X61" s="5"/>
      <c r="Y61" s="5"/>
      <c r="Z61" s="5"/>
      <c r="AA61" s="5"/>
      <c r="AC61" s="41" t="s">
        <v>42</v>
      </c>
      <c r="AD61" s="41" t="s">
        <v>42</v>
      </c>
      <c r="AE61" s="41" t="s">
        <v>42</v>
      </c>
      <c r="AI61" s="42" t="s">
        <v>45</v>
      </c>
    </row>
    <row r="62" spans="3:37" ht="25.5" x14ac:dyDescent="0.2">
      <c r="D62" s="36">
        <v>1.3049999999999999</v>
      </c>
      <c r="E62" s="37" t="s">
        <v>348</v>
      </c>
      <c r="F62" s="5" t="s">
        <v>32</v>
      </c>
      <c r="G62" s="5" t="s">
        <v>331</v>
      </c>
      <c r="H62" s="9" t="s">
        <v>349</v>
      </c>
      <c r="I62" s="9" t="s">
        <v>340</v>
      </c>
      <c r="J62" s="1" t="s">
        <v>149</v>
      </c>
      <c r="K62" s="1" t="s">
        <v>123</v>
      </c>
      <c r="L62" s="1" t="s">
        <v>345</v>
      </c>
      <c r="M62" s="38">
        <v>127.30107560901715</v>
      </c>
      <c r="N62" s="39"/>
      <c r="O62" s="40"/>
      <c r="P62" s="6" t="s">
        <v>39</v>
      </c>
      <c r="Q62" s="5" t="s">
        <v>350</v>
      </c>
      <c r="R62" s="5" t="s">
        <v>351</v>
      </c>
      <c r="S62" s="5">
        <v>0</v>
      </c>
      <c r="T62" s="5">
        <v>0</v>
      </c>
      <c r="U62" s="5">
        <v>0</v>
      </c>
      <c r="V62" s="5"/>
      <c r="W62" s="5"/>
      <c r="X62" s="5"/>
      <c r="Y62" s="5"/>
      <c r="Z62" s="5"/>
      <c r="AA62" s="5"/>
      <c r="AC62" s="41" t="s">
        <v>42</v>
      </c>
      <c r="AD62" s="41" t="s">
        <v>42</v>
      </c>
      <c r="AE62" s="41" t="s">
        <v>42</v>
      </c>
      <c r="AI62" s="42" t="s">
        <v>45</v>
      </c>
    </row>
    <row r="63" spans="3:37" ht="25.5" x14ac:dyDescent="0.2">
      <c r="D63" s="36">
        <v>1.3059999999999998</v>
      </c>
      <c r="E63" s="37" t="s">
        <v>352</v>
      </c>
      <c r="F63" s="5" t="s">
        <v>32</v>
      </c>
      <c r="G63" s="5" t="s">
        <v>331</v>
      </c>
      <c r="H63" s="9" t="s">
        <v>353</v>
      </c>
      <c r="I63" s="9" t="s">
        <v>354</v>
      </c>
      <c r="J63" s="1" t="s">
        <v>149</v>
      </c>
      <c r="K63" s="1" t="s">
        <v>123</v>
      </c>
      <c r="M63" s="38">
        <v>0.6387937142832969</v>
      </c>
      <c r="N63" s="39"/>
      <c r="O63" s="40"/>
      <c r="P63" s="6" t="s">
        <v>39</v>
      </c>
      <c r="Q63" s="5" t="s">
        <v>355</v>
      </c>
      <c r="R63" s="5" t="s">
        <v>356</v>
      </c>
      <c r="S63" s="5">
        <v>0</v>
      </c>
      <c r="T63" s="5">
        <v>0</v>
      </c>
      <c r="U63" s="5">
        <v>0</v>
      </c>
      <c r="V63" s="5"/>
      <c r="W63" s="5"/>
      <c r="X63" s="5"/>
      <c r="Y63" s="5"/>
      <c r="Z63" s="5"/>
      <c r="AA63" s="5"/>
      <c r="AC63" s="41" t="s">
        <v>42</v>
      </c>
      <c r="AD63" s="41" t="s">
        <v>42</v>
      </c>
      <c r="AE63" s="41" t="s">
        <v>42</v>
      </c>
      <c r="AI63" s="42" t="s">
        <v>45</v>
      </c>
    </row>
    <row r="64" spans="3:37" ht="25.5" x14ac:dyDescent="0.2">
      <c r="D64" s="36">
        <v>1.3079999999999998</v>
      </c>
      <c r="E64" s="37" t="s">
        <v>357</v>
      </c>
      <c r="F64" s="5" t="s">
        <v>32</v>
      </c>
      <c r="G64" s="5" t="s">
        <v>331</v>
      </c>
      <c r="H64" s="9" t="s">
        <v>358</v>
      </c>
      <c r="I64" s="9" t="s">
        <v>359</v>
      </c>
      <c r="J64" s="1" t="s">
        <v>149</v>
      </c>
      <c r="K64" s="1" t="s">
        <v>123</v>
      </c>
      <c r="L64" s="1" t="s">
        <v>321</v>
      </c>
      <c r="M64" s="38" t="s">
        <v>117</v>
      </c>
      <c r="N64" s="39"/>
      <c r="O64" s="40"/>
      <c r="P64" s="6" t="s">
        <v>39</v>
      </c>
      <c r="Q64" s="5" t="s">
        <v>360</v>
      </c>
      <c r="R64" s="5" t="s">
        <v>361</v>
      </c>
      <c r="S64" s="5">
        <v>0</v>
      </c>
      <c r="T64" s="5">
        <v>0</v>
      </c>
      <c r="U64" s="5">
        <v>0</v>
      </c>
      <c r="V64" s="5"/>
      <c r="W64" s="5"/>
      <c r="X64" s="5"/>
      <c r="Y64" s="5"/>
      <c r="Z64" s="5"/>
      <c r="AA64" s="5"/>
      <c r="AC64" s="41" t="s">
        <v>42</v>
      </c>
      <c r="AD64" s="41" t="s">
        <v>42</v>
      </c>
      <c r="AE64" s="41" t="s">
        <v>42</v>
      </c>
      <c r="AI64" s="42" t="s">
        <v>45</v>
      </c>
    </row>
    <row r="65" spans="3:37" ht="25.5" x14ac:dyDescent="0.2">
      <c r="D65" s="36">
        <v>1.3089999999999999</v>
      </c>
      <c r="E65" s="37" t="s">
        <v>362</v>
      </c>
      <c r="F65" s="5" t="s">
        <v>32</v>
      </c>
      <c r="G65" s="5" t="s">
        <v>331</v>
      </c>
      <c r="H65" s="9" t="s">
        <v>363</v>
      </c>
      <c r="I65" s="9" t="s">
        <v>364</v>
      </c>
      <c r="J65" s="1" t="s">
        <v>365</v>
      </c>
      <c r="K65" s="1" t="s">
        <v>366</v>
      </c>
      <c r="L65" s="1" t="s">
        <v>367</v>
      </c>
      <c r="M65" s="38">
        <v>0.33221647135853449</v>
      </c>
      <c r="N65" s="39"/>
      <c r="O65" s="40"/>
      <c r="P65" s="6" t="s">
        <v>39</v>
      </c>
      <c r="Q65" s="5" t="s">
        <v>368</v>
      </c>
      <c r="R65" s="5" t="s">
        <v>369</v>
      </c>
      <c r="S65" s="5">
        <v>0</v>
      </c>
      <c r="T65" s="5">
        <v>0</v>
      </c>
      <c r="U65" s="5">
        <v>0</v>
      </c>
      <c r="V65" s="5"/>
      <c r="W65" s="5"/>
      <c r="X65" s="5"/>
      <c r="Y65" s="5"/>
      <c r="Z65" s="5"/>
      <c r="AA65" s="5"/>
      <c r="AC65" s="41" t="s">
        <v>42</v>
      </c>
      <c r="AD65" s="41" t="s">
        <v>42</v>
      </c>
      <c r="AE65" s="41" t="s">
        <v>42</v>
      </c>
      <c r="AI65" s="42" t="s">
        <v>45</v>
      </c>
    </row>
    <row r="66" spans="3:37" ht="25.5" x14ac:dyDescent="0.2">
      <c r="D66" s="36">
        <v>1.31</v>
      </c>
      <c r="E66" s="37" t="s">
        <v>370</v>
      </c>
      <c r="F66" s="5" t="s">
        <v>32</v>
      </c>
      <c r="G66" s="5" t="s">
        <v>331</v>
      </c>
      <c r="H66" s="9" t="s">
        <v>371</v>
      </c>
      <c r="I66" s="9" t="s">
        <v>372</v>
      </c>
      <c r="J66" s="1" t="s">
        <v>142</v>
      </c>
      <c r="K66" s="1" t="s">
        <v>142</v>
      </c>
      <c r="L66" s="1" t="s">
        <v>373</v>
      </c>
      <c r="M66" s="38" t="s">
        <v>64</v>
      </c>
      <c r="N66" s="39"/>
      <c r="O66" s="40"/>
      <c r="P66" s="6" t="s">
        <v>39</v>
      </c>
      <c r="Q66" s="5" t="s">
        <v>374</v>
      </c>
      <c r="R66" s="5" t="s">
        <v>375</v>
      </c>
      <c r="S66" s="5">
        <v>0</v>
      </c>
      <c r="T66" s="5">
        <v>0</v>
      </c>
      <c r="U66" s="5">
        <v>0</v>
      </c>
      <c r="V66" s="5"/>
      <c r="W66" s="5"/>
      <c r="X66" s="5"/>
      <c r="Y66" s="5"/>
      <c r="Z66" s="5"/>
      <c r="AA66" s="5"/>
      <c r="AC66" s="41" t="s">
        <v>42</v>
      </c>
      <c r="AD66" s="41" t="s">
        <v>42</v>
      </c>
      <c r="AE66" s="41" t="s">
        <v>42</v>
      </c>
      <c r="AI66" s="42"/>
    </row>
    <row r="67" spans="3:37" ht="24" customHeight="1" x14ac:dyDescent="0.2">
      <c r="D67" s="36">
        <v>1.3109999999999999</v>
      </c>
      <c r="E67" s="37" t="s">
        <v>376</v>
      </c>
      <c r="F67" s="5" t="s">
        <v>32</v>
      </c>
      <c r="G67" s="5" t="s">
        <v>331</v>
      </c>
      <c r="H67" s="9" t="s">
        <v>377</v>
      </c>
      <c r="I67" s="9" t="s">
        <v>378</v>
      </c>
      <c r="J67" s="1" t="s">
        <v>142</v>
      </c>
      <c r="K67" s="1" t="s">
        <v>142</v>
      </c>
      <c r="L67" s="1" t="s">
        <v>143</v>
      </c>
      <c r="M67" s="38" t="s">
        <v>64</v>
      </c>
      <c r="N67" s="39"/>
      <c r="O67" s="40"/>
      <c r="P67" s="6" t="s">
        <v>39</v>
      </c>
      <c r="Q67" s="5" t="s">
        <v>379</v>
      </c>
      <c r="R67" s="5" t="s">
        <v>380</v>
      </c>
      <c r="S67" s="5">
        <v>0</v>
      </c>
      <c r="T67" s="5">
        <v>0</v>
      </c>
      <c r="U67" s="5">
        <v>0</v>
      </c>
      <c r="V67" s="5"/>
      <c r="W67" s="5"/>
      <c r="X67" s="5"/>
      <c r="Y67" s="5"/>
      <c r="Z67" s="5"/>
      <c r="AA67" s="5"/>
      <c r="AC67" s="41" t="s">
        <v>42</v>
      </c>
      <c r="AD67" s="41" t="s">
        <v>42</v>
      </c>
      <c r="AE67" s="41" t="s">
        <v>42</v>
      </c>
      <c r="AI67" s="42"/>
    </row>
    <row r="68" spans="3:37" ht="25.5" x14ac:dyDescent="0.2">
      <c r="D68" s="36">
        <v>1.3119999999999998</v>
      </c>
      <c r="E68" s="37" t="s">
        <v>381</v>
      </c>
      <c r="F68" s="5" t="s">
        <v>32</v>
      </c>
      <c r="G68" s="5" t="s">
        <v>331</v>
      </c>
      <c r="H68" s="9" t="s">
        <v>382</v>
      </c>
      <c r="I68" s="9" t="s">
        <v>383</v>
      </c>
      <c r="J68" s="1" t="s">
        <v>384</v>
      </c>
      <c r="K68" s="1" t="s">
        <v>384</v>
      </c>
      <c r="L68" s="1" t="s">
        <v>143</v>
      </c>
      <c r="M68" s="38">
        <v>0.49886397809180588</v>
      </c>
      <c r="N68" s="53"/>
      <c r="O68" s="40"/>
      <c r="P68" s="6" t="s">
        <v>39</v>
      </c>
      <c r="Q68" s="5" t="s">
        <v>385</v>
      </c>
      <c r="R68" s="5" t="s">
        <v>386</v>
      </c>
      <c r="S68" s="5">
        <v>0</v>
      </c>
      <c r="T68" s="5">
        <v>0</v>
      </c>
      <c r="U68" s="5">
        <v>0</v>
      </c>
      <c r="V68" s="5"/>
      <c r="W68" s="5"/>
      <c r="X68" s="5"/>
      <c r="Y68" s="5"/>
      <c r="Z68" s="5"/>
      <c r="AA68" s="5"/>
      <c r="AC68" s="41" t="s">
        <v>42</v>
      </c>
      <c r="AD68" s="41" t="s">
        <v>42</v>
      </c>
      <c r="AE68" s="41" t="s">
        <v>42</v>
      </c>
      <c r="AI68" s="42" t="s">
        <v>45</v>
      </c>
    </row>
    <row r="69" spans="3:37" s="26" customFormat="1" x14ac:dyDescent="0.2">
      <c r="C69" s="27" t="s">
        <v>387</v>
      </c>
      <c r="D69" s="49"/>
      <c r="E69" s="27"/>
      <c r="F69" s="27"/>
      <c r="G69" s="27"/>
      <c r="H69" s="2"/>
      <c r="I69" s="2"/>
      <c r="J69" s="2"/>
      <c r="K69" s="2"/>
      <c r="L69" s="2"/>
      <c r="M69" s="31">
        <v>991.46967552481715</v>
      </c>
      <c r="N69" s="31"/>
      <c r="O69" s="48"/>
      <c r="P69" s="27"/>
      <c r="Q69" s="2"/>
      <c r="R69" s="2"/>
      <c r="S69" s="2"/>
      <c r="T69" s="2"/>
      <c r="U69" s="2"/>
      <c r="V69" s="2"/>
      <c r="W69" s="2"/>
      <c r="X69" s="2"/>
      <c r="Y69" s="2"/>
      <c r="Z69" s="2"/>
      <c r="AA69" s="2"/>
      <c r="AB69" s="50"/>
      <c r="AC69" s="2"/>
      <c r="AD69" s="27"/>
      <c r="AE69" s="27"/>
      <c r="AF69" s="50"/>
      <c r="AG69" s="50"/>
      <c r="AH69" s="2"/>
      <c r="AI69" s="2"/>
    </row>
    <row r="70" spans="3:37" ht="25.5" x14ac:dyDescent="0.2">
      <c r="D70" s="36">
        <v>1.4009999999999998</v>
      </c>
      <c r="E70" s="37" t="s">
        <v>388</v>
      </c>
      <c r="F70" s="5" t="s">
        <v>32</v>
      </c>
      <c r="G70" s="5" t="s">
        <v>387</v>
      </c>
      <c r="H70" s="9" t="s">
        <v>389</v>
      </c>
      <c r="I70" s="9" t="s">
        <v>390</v>
      </c>
      <c r="J70" s="1" t="s">
        <v>210</v>
      </c>
      <c r="K70" s="1" t="s">
        <v>37</v>
      </c>
      <c r="L70" s="1" t="s">
        <v>38</v>
      </c>
      <c r="M70" s="38">
        <v>325.77863777872096</v>
      </c>
      <c r="N70" s="39">
        <v>3585000</v>
      </c>
      <c r="O70" s="40">
        <f>M70/N70*1000000</f>
        <v>90.872702309266657</v>
      </c>
      <c r="P70" s="6" t="s">
        <v>65</v>
      </c>
      <c r="Q70" s="5" t="s">
        <v>391</v>
      </c>
      <c r="R70" s="5">
        <v>0</v>
      </c>
      <c r="S70" s="5" t="s">
        <v>392</v>
      </c>
      <c r="T70" s="5" t="s">
        <v>74</v>
      </c>
      <c r="U70" s="5" t="s">
        <v>393</v>
      </c>
      <c r="V70" s="5"/>
      <c r="W70" s="5"/>
      <c r="X70" s="5"/>
      <c r="Y70" s="5"/>
      <c r="Z70" s="5"/>
      <c r="AA70" s="5"/>
      <c r="AC70" s="41" t="s">
        <v>42</v>
      </c>
      <c r="AD70" s="41" t="s">
        <v>42</v>
      </c>
      <c r="AE70" s="41" t="s">
        <v>42</v>
      </c>
      <c r="AI70" s="42" t="s">
        <v>394</v>
      </c>
      <c r="AK70" s="6"/>
    </row>
    <row r="71" spans="3:37" ht="25.5" x14ac:dyDescent="0.2">
      <c r="D71" s="36">
        <v>1.4019999999999999</v>
      </c>
      <c r="E71" s="37" t="s">
        <v>395</v>
      </c>
      <c r="F71" s="5" t="s">
        <v>32</v>
      </c>
      <c r="G71" s="5" t="s">
        <v>387</v>
      </c>
      <c r="H71" s="9" t="s">
        <v>396</v>
      </c>
      <c r="I71" s="9" t="s">
        <v>390</v>
      </c>
      <c r="J71" s="1" t="s">
        <v>210</v>
      </c>
      <c r="K71" s="1" t="s">
        <v>37</v>
      </c>
      <c r="L71" s="1" t="s">
        <v>38</v>
      </c>
      <c r="M71" s="38" t="s">
        <v>397</v>
      </c>
      <c r="N71" s="39"/>
      <c r="O71" s="40"/>
      <c r="P71" s="6" t="s">
        <v>65</v>
      </c>
      <c r="Q71" s="5" t="s">
        <v>398</v>
      </c>
      <c r="R71" s="5">
        <v>0</v>
      </c>
      <c r="S71" s="5" t="s">
        <v>399</v>
      </c>
      <c r="T71" s="5" t="s">
        <v>74</v>
      </c>
      <c r="U71" s="5" t="s">
        <v>400</v>
      </c>
      <c r="V71" s="5"/>
      <c r="W71" s="5"/>
      <c r="X71" s="5"/>
      <c r="Y71" s="5"/>
      <c r="Z71" s="5"/>
      <c r="AA71" s="5"/>
      <c r="AC71" s="41" t="s">
        <v>42</v>
      </c>
      <c r="AD71" s="41" t="s">
        <v>42</v>
      </c>
      <c r="AE71" s="41"/>
      <c r="AI71" s="42"/>
      <c r="AK71" s="6"/>
    </row>
    <row r="72" spans="3:37" ht="25.5" x14ac:dyDescent="0.2">
      <c r="D72" s="36">
        <v>1.4029999999999998</v>
      </c>
      <c r="E72" s="37" t="s">
        <v>401</v>
      </c>
      <c r="F72" s="5" t="s">
        <v>32</v>
      </c>
      <c r="G72" s="5" t="s">
        <v>387</v>
      </c>
      <c r="H72" s="9" t="s">
        <v>402</v>
      </c>
      <c r="I72" s="9" t="s">
        <v>403</v>
      </c>
      <c r="J72" s="1" t="s">
        <v>210</v>
      </c>
      <c r="K72" s="1" t="s">
        <v>37</v>
      </c>
      <c r="L72" s="1" t="s">
        <v>89</v>
      </c>
      <c r="M72" s="38">
        <v>24.367389317467033</v>
      </c>
      <c r="N72" s="39">
        <v>495000</v>
      </c>
      <c r="O72" s="40">
        <f>M72/N72*1000000</f>
        <v>49.227049126196029</v>
      </c>
      <c r="P72" s="6" t="s">
        <v>65</v>
      </c>
      <c r="Q72" s="5" t="s">
        <v>404</v>
      </c>
      <c r="R72" s="5">
        <v>0</v>
      </c>
      <c r="S72" s="5" t="s">
        <v>405</v>
      </c>
      <c r="T72" s="5" t="s">
        <v>74</v>
      </c>
      <c r="U72" s="5" t="s">
        <v>406</v>
      </c>
      <c r="V72" s="5"/>
      <c r="W72" s="5"/>
      <c r="X72" s="5"/>
      <c r="Y72" s="5"/>
      <c r="Z72" s="5"/>
      <c r="AA72" s="5"/>
      <c r="AC72" s="41" t="s">
        <v>42</v>
      </c>
      <c r="AD72" s="41" t="s">
        <v>42</v>
      </c>
      <c r="AE72" s="41" t="s">
        <v>42</v>
      </c>
      <c r="AI72" s="42" t="s">
        <v>394</v>
      </c>
    </row>
    <row r="73" spans="3:37" ht="25.5" x14ac:dyDescent="0.2">
      <c r="D73" s="36">
        <v>1.4039999999999997</v>
      </c>
      <c r="E73" s="37" t="s">
        <v>407</v>
      </c>
      <c r="F73" s="5" t="s">
        <v>32</v>
      </c>
      <c r="G73" s="5" t="s">
        <v>387</v>
      </c>
      <c r="H73" s="9" t="s">
        <v>408</v>
      </c>
      <c r="I73" s="9" t="s">
        <v>409</v>
      </c>
      <c r="J73" s="1" t="s">
        <v>210</v>
      </c>
      <c r="K73" s="1" t="s">
        <v>37</v>
      </c>
      <c r="L73" s="1" t="s">
        <v>89</v>
      </c>
      <c r="M73" s="38">
        <v>0.70632674433213993</v>
      </c>
      <c r="N73" s="39">
        <v>10000</v>
      </c>
      <c r="O73" s="40">
        <f>M73/N73*1000000</f>
        <v>70.632674433213992</v>
      </c>
      <c r="P73" s="6" t="s">
        <v>65</v>
      </c>
      <c r="Q73" s="5" t="s">
        <v>410</v>
      </c>
      <c r="R73" s="5">
        <v>0</v>
      </c>
      <c r="S73" s="5" t="s">
        <v>411</v>
      </c>
      <c r="T73" s="5" t="s">
        <v>74</v>
      </c>
      <c r="U73" s="5" t="s">
        <v>412</v>
      </c>
      <c r="V73" s="5"/>
      <c r="W73" s="5"/>
      <c r="X73" s="5"/>
      <c r="Y73" s="5"/>
      <c r="Z73" s="5"/>
      <c r="AA73" s="5"/>
      <c r="AC73" s="41" t="s">
        <v>42</v>
      </c>
      <c r="AD73" s="41" t="s">
        <v>42</v>
      </c>
      <c r="AE73" s="41" t="s">
        <v>42</v>
      </c>
      <c r="AI73" s="42" t="s">
        <v>394</v>
      </c>
    </row>
    <row r="74" spans="3:37" ht="25.5" x14ac:dyDescent="0.2">
      <c r="D74" s="36">
        <v>1.405</v>
      </c>
      <c r="E74" s="37" t="s">
        <v>413</v>
      </c>
      <c r="F74" s="5" t="s">
        <v>32</v>
      </c>
      <c r="G74" s="5" t="s">
        <v>387</v>
      </c>
      <c r="H74" s="9" t="s">
        <v>414</v>
      </c>
      <c r="I74" s="9" t="s">
        <v>415</v>
      </c>
      <c r="J74" s="1" t="s">
        <v>210</v>
      </c>
      <c r="K74" s="1" t="s">
        <v>37</v>
      </c>
      <c r="L74" s="1" t="s">
        <v>89</v>
      </c>
      <c r="M74" s="38" t="s">
        <v>64</v>
      </c>
      <c r="N74" s="39"/>
      <c r="O74" s="40"/>
      <c r="P74" s="6" t="s">
        <v>416</v>
      </c>
      <c r="Q74" s="5" t="s">
        <v>417</v>
      </c>
      <c r="R74" s="5" t="s">
        <v>418</v>
      </c>
      <c r="S74" s="5" t="s">
        <v>419</v>
      </c>
      <c r="T74" s="5" t="s">
        <v>420</v>
      </c>
      <c r="U74" s="5">
        <v>0</v>
      </c>
      <c r="V74" s="5"/>
      <c r="W74" s="5"/>
      <c r="X74" s="5"/>
      <c r="Y74" s="5"/>
      <c r="Z74" s="5"/>
      <c r="AA74" s="5"/>
      <c r="AC74" s="41" t="s">
        <v>42</v>
      </c>
      <c r="AD74" s="41" t="s">
        <v>42</v>
      </c>
      <c r="AE74" s="41" t="s">
        <v>42</v>
      </c>
      <c r="AI74" s="42"/>
    </row>
    <row r="75" spans="3:37" ht="38.25" x14ac:dyDescent="0.2">
      <c r="D75" s="36">
        <v>1.4059999999999995</v>
      </c>
      <c r="E75" s="37" t="s">
        <v>421</v>
      </c>
      <c r="F75" s="5" t="s">
        <v>32</v>
      </c>
      <c r="G75" s="5" t="s">
        <v>387</v>
      </c>
      <c r="H75" s="9" t="s">
        <v>422</v>
      </c>
      <c r="I75" s="9" t="s">
        <v>423</v>
      </c>
      <c r="J75" s="1" t="s">
        <v>210</v>
      </c>
      <c r="K75" s="1" t="s">
        <v>37</v>
      </c>
      <c r="L75" s="1" t="s">
        <v>89</v>
      </c>
      <c r="M75" s="38">
        <v>128.06612393798099</v>
      </c>
      <c r="N75" s="39">
        <v>510000</v>
      </c>
      <c r="O75" s="40">
        <f>M75/N75*1000000</f>
        <v>251.11004693721765</v>
      </c>
      <c r="P75" s="6" t="s">
        <v>65</v>
      </c>
      <c r="Q75" s="5" t="s">
        <v>424</v>
      </c>
      <c r="R75" s="5">
        <v>0</v>
      </c>
      <c r="S75" s="5" t="s">
        <v>425</v>
      </c>
      <c r="T75" s="5" t="s">
        <v>426</v>
      </c>
      <c r="U75" s="5" t="s">
        <v>427</v>
      </c>
      <c r="V75" s="5"/>
      <c r="W75" s="5"/>
      <c r="X75" s="5"/>
      <c r="Y75" s="5"/>
      <c r="Z75" s="5"/>
      <c r="AA75" s="5"/>
      <c r="AC75" s="41" t="s">
        <v>42</v>
      </c>
      <c r="AD75" s="41" t="s">
        <v>42</v>
      </c>
      <c r="AE75" s="41" t="s">
        <v>42</v>
      </c>
      <c r="AI75" s="42" t="s">
        <v>394</v>
      </c>
    </row>
    <row r="76" spans="3:37" ht="25.5" x14ac:dyDescent="0.2">
      <c r="D76" s="36">
        <v>1.4069999999999994</v>
      </c>
      <c r="E76" s="37" t="s">
        <v>428</v>
      </c>
      <c r="F76" s="5" t="s">
        <v>32</v>
      </c>
      <c r="G76" s="5" t="s">
        <v>387</v>
      </c>
      <c r="H76" s="9" t="s">
        <v>429</v>
      </c>
      <c r="I76" s="9" t="s">
        <v>430</v>
      </c>
      <c r="J76" s="1" t="s">
        <v>130</v>
      </c>
      <c r="K76" s="1" t="s">
        <v>106</v>
      </c>
      <c r="L76" s="1" t="s">
        <v>89</v>
      </c>
      <c r="M76" s="38">
        <v>9.8004112797920264</v>
      </c>
      <c r="N76" s="39"/>
      <c r="O76" s="40"/>
      <c r="P76" s="6" t="s">
        <v>416</v>
      </c>
      <c r="Q76" s="5" t="s">
        <v>431</v>
      </c>
      <c r="R76" s="5" t="s">
        <v>418</v>
      </c>
      <c r="S76" s="5" t="s">
        <v>419</v>
      </c>
      <c r="T76" s="5" t="s">
        <v>420</v>
      </c>
      <c r="U76" s="5">
        <v>0</v>
      </c>
      <c r="V76" s="5"/>
      <c r="W76" s="5"/>
      <c r="X76" s="5"/>
      <c r="Y76" s="5"/>
      <c r="Z76" s="5"/>
      <c r="AA76" s="5"/>
      <c r="AC76" s="41" t="s">
        <v>42</v>
      </c>
      <c r="AD76" s="41" t="s">
        <v>42</v>
      </c>
      <c r="AE76" s="41" t="s">
        <v>42</v>
      </c>
      <c r="AI76" s="42" t="s">
        <v>432</v>
      </c>
    </row>
    <row r="77" spans="3:37" ht="25.5" x14ac:dyDescent="0.2">
      <c r="D77" s="36">
        <v>1.4079999999999993</v>
      </c>
      <c r="E77" s="37" t="s">
        <v>433</v>
      </c>
      <c r="F77" s="5" t="s">
        <v>32</v>
      </c>
      <c r="G77" s="5" t="s">
        <v>387</v>
      </c>
      <c r="H77" s="9" t="s">
        <v>434</v>
      </c>
      <c r="I77" s="9" t="s">
        <v>435</v>
      </c>
      <c r="J77" s="1" t="s">
        <v>210</v>
      </c>
      <c r="K77" s="1" t="s">
        <v>37</v>
      </c>
      <c r="L77" s="1" t="s">
        <v>89</v>
      </c>
      <c r="M77" s="38">
        <v>0.35901410371596221</v>
      </c>
      <c r="N77" s="39">
        <v>1000</v>
      </c>
      <c r="O77" s="40">
        <f>M77/N77*1000000</f>
        <v>359.01410371596222</v>
      </c>
      <c r="P77" s="6" t="s">
        <v>65</v>
      </c>
      <c r="Q77" s="5" t="s">
        <v>436</v>
      </c>
      <c r="R77" s="5">
        <v>0</v>
      </c>
      <c r="S77" s="5" t="s">
        <v>437</v>
      </c>
      <c r="T77" s="5" t="s">
        <v>420</v>
      </c>
      <c r="U77" s="5">
        <v>0</v>
      </c>
      <c r="V77" s="5"/>
      <c r="W77" s="5"/>
      <c r="X77" s="5"/>
      <c r="Y77" s="5"/>
      <c r="Z77" s="5"/>
      <c r="AA77" s="5"/>
      <c r="AC77" s="41" t="s">
        <v>42</v>
      </c>
      <c r="AD77" s="41" t="s">
        <v>42</v>
      </c>
      <c r="AE77" s="41" t="s">
        <v>42</v>
      </c>
      <c r="AI77" s="42" t="s">
        <v>394</v>
      </c>
    </row>
    <row r="78" spans="3:37" ht="38.25" x14ac:dyDescent="0.2">
      <c r="D78" s="36">
        <v>1.4089999999999991</v>
      </c>
      <c r="E78" s="37" t="s">
        <v>438</v>
      </c>
      <c r="F78" s="5" t="s">
        <v>32</v>
      </c>
      <c r="G78" s="5" t="s">
        <v>387</v>
      </c>
      <c r="H78" s="9" t="s">
        <v>439</v>
      </c>
      <c r="I78" s="9" t="s">
        <v>415</v>
      </c>
      <c r="J78" s="1" t="s">
        <v>105</v>
      </c>
      <c r="K78" s="1" t="s">
        <v>106</v>
      </c>
      <c r="L78" s="1" t="s">
        <v>89</v>
      </c>
      <c r="M78" s="38">
        <v>21.971040761720822</v>
      </c>
      <c r="N78" s="39">
        <v>54000</v>
      </c>
      <c r="O78" s="40">
        <f>M78/N78*1000000</f>
        <v>406.87112521705228</v>
      </c>
      <c r="P78" s="6" t="s">
        <v>416</v>
      </c>
      <c r="Q78" s="5" t="s">
        <v>440</v>
      </c>
      <c r="R78" s="5" t="s">
        <v>441</v>
      </c>
      <c r="S78" s="5" t="s">
        <v>442</v>
      </c>
      <c r="T78" s="5" t="s">
        <v>443</v>
      </c>
      <c r="U78" s="5" t="s">
        <v>444</v>
      </c>
      <c r="V78" s="5"/>
      <c r="W78" s="5"/>
      <c r="X78" s="5"/>
      <c r="Y78" s="5"/>
      <c r="Z78" s="5"/>
      <c r="AA78" s="5"/>
      <c r="AC78" s="41" t="s">
        <v>42</v>
      </c>
      <c r="AD78" s="41" t="s">
        <v>42</v>
      </c>
      <c r="AE78" s="41" t="s">
        <v>42</v>
      </c>
      <c r="AI78" s="42" t="s">
        <v>394</v>
      </c>
    </row>
    <row r="79" spans="3:37" ht="25.5" x14ac:dyDescent="0.2">
      <c r="D79" s="36">
        <v>1.41</v>
      </c>
      <c r="E79" s="37" t="s">
        <v>445</v>
      </c>
      <c r="F79" s="5" t="s">
        <v>32</v>
      </c>
      <c r="G79" s="5" t="s">
        <v>387</v>
      </c>
      <c r="H79" s="9" t="s">
        <v>446</v>
      </c>
      <c r="I79" s="9" t="s">
        <v>415</v>
      </c>
      <c r="J79" s="1" t="s">
        <v>210</v>
      </c>
      <c r="K79" s="1" t="s">
        <v>37</v>
      </c>
      <c r="L79" s="1" t="s">
        <v>89</v>
      </c>
      <c r="M79" s="38">
        <v>154.75928339218211</v>
      </c>
      <c r="N79" s="39">
        <v>185000</v>
      </c>
      <c r="O79" s="40">
        <f>M79/N79*1000000</f>
        <v>836.5366669847682</v>
      </c>
      <c r="P79" s="6" t="s">
        <v>416</v>
      </c>
      <c r="Q79" s="5" t="s">
        <v>447</v>
      </c>
      <c r="R79" s="5" t="s">
        <v>448</v>
      </c>
      <c r="S79" s="5" t="s">
        <v>449</v>
      </c>
      <c r="T79" s="5" t="s">
        <v>420</v>
      </c>
      <c r="U79" s="5">
        <v>0</v>
      </c>
      <c r="V79" s="5"/>
      <c r="W79" s="5"/>
      <c r="X79" s="5"/>
      <c r="Y79" s="5"/>
      <c r="Z79" s="5"/>
      <c r="AA79" s="5"/>
      <c r="AC79" s="41" t="s">
        <v>42</v>
      </c>
      <c r="AD79" s="41" t="s">
        <v>42</v>
      </c>
      <c r="AE79" s="41" t="s">
        <v>42</v>
      </c>
      <c r="AI79" s="42" t="s">
        <v>394</v>
      </c>
    </row>
    <row r="80" spans="3:37" ht="25.5" x14ac:dyDescent="0.2">
      <c r="D80" s="36">
        <v>1.4109999999999989</v>
      </c>
      <c r="E80" s="37" t="s">
        <v>450</v>
      </c>
      <c r="F80" s="5" t="s">
        <v>32</v>
      </c>
      <c r="G80" s="5" t="s">
        <v>387</v>
      </c>
      <c r="H80" s="9" t="s">
        <v>451</v>
      </c>
      <c r="I80" s="9" t="s">
        <v>452</v>
      </c>
      <c r="J80" s="1" t="s">
        <v>122</v>
      </c>
      <c r="K80" s="1" t="s">
        <v>122</v>
      </c>
      <c r="L80" s="1" t="s">
        <v>150</v>
      </c>
      <c r="M80" s="38">
        <v>140.06462008935614</v>
      </c>
      <c r="N80" s="39">
        <v>770000</v>
      </c>
      <c r="O80" s="40">
        <f>M80/N80*1000000</f>
        <v>181.90210401215083</v>
      </c>
      <c r="P80" s="6" t="s">
        <v>65</v>
      </c>
      <c r="Q80" s="5" t="s">
        <v>453</v>
      </c>
      <c r="R80" s="5">
        <v>0</v>
      </c>
      <c r="S80" s="5" t="s">
        <v>454</v>
      </c>
      <c r="T80" s="5" t="s">
        <v>455</v>
      </c>
      <c r="U80" s="5" t="s">
        <v>456</v>
      </c>
      <c r="V80" s="5"/>
      <c r="W80" s="5"/>
      <c r="X80" s="5"/>
      <c r="Y80" s="5"/>
      <c r="Z80" s="5"/>
      <c r="AA80" s="5"/>
      <c r="AC80" s="41" t="s">
        <v>42</v>
      </c>
      <c r="AD80" s="41" t="s">
        <v>42</v>
      </c>
      <c r="AE80" s="41" t="s">
        <v>42</v>
      </c>
      <c r="AI80" s="42" t="s">
        <v>394</v>
      </c>
    </row>
    <row r="81" spans="3:35" ht="25.5" x14ac:dyDescent="0.2">
      <c r="D81" s="36">
        <v>1.4119999999999988</v>
      </c>
      <c r="E81" s="37" t="s">
        <v>457</v>
      </c>
      <c r="F81" s="5" t="s">
        <v>32</v>
      </c>
      <c r="G81" s="5" t="s">
        <v>387</v>
      </c>
      <c r="H81" s="9" t="s">
        <v>458</v>
      </c>
      <c r="I81" s="9" t="s">
        <v>459</v>
      </c>
      <c r="J81" s="1" t="s">
        <v>105</v>
      </c>
      <c r="K81" s="1" t="s">
        <v>106</v>
      </c>
      <c r="L81" s="1" t="s">
        <v>89</v>
      </c>
      <c r="M81" s="38" t="s">
        <v>64</v>
      </c>
      <c r="N81" s="39"/>
      <c r="O81" s="40"/>
      <c r="P81" s="6" t="s">
        <v>65</v>
      </c>
      <c r="Q81" s="5" t="s">
        <v>460</v>
      </c>
      <c r="R81" s="5">
        <v>0</v>
      </c>
      <c r="S81" s="5" t="s">
        <v>461</v>
      </c>
      <c r="T81" s="5" t="s">
        <v>74</v>
      </c>
      <c r="U81" s="5">
        <v>0</v>
      </c>
      <c r="V81" s="5"/>
      <c r="W81" s="5"/>
      <c r="X81" s="5"/>
      <c r="Y81" s="5"/>
      <c r="Z81" s="5"/>
      <c r="AA81" s="5"/>
      <c r="AC81" s="41" t="s">
        <v>42</v>
      </c>
      <c r="AD81" s="41" t="s">
        <v>42</v>
      </c>
      <c r="AE81" s="41" t="s">
        <v>42</v>
      </c>
      <c r="AI81" s="42"/>
    </row>
    <row r="82" spans="3:35" ht="25.5" x14ac:dyDescent="0.2">
      <c r="D82" s="36">
        <v>1.4129999999999987</v>
      </c>
      <c r="E82" s="37" t="s">
        <v>462</v>
      </c>
      <c r="F82" s="5" t="s">
        <v>32</v>
      </c>
      <c r="G82" s="5" t="s">
        <v>387</v>
      </c>
      <c r="H82" s="9" t="s">
        <v>463</v>
      </c>
      <c r="I82" s="9" t="s">
        <v>464</v>
      </c>
      <c r="J82" s="1" t="s">
        <v>149</v>
      </c>
      <c r="K82" s="1" t="s">
        <v>123</v>
      </c>
      <c r="L82" s="1" t="s">
        <v>38</v>
      </c>
      <c r="M82" s="38">
        <v>3.6826640363561358</v>
      </c>
      <c r="N82" s="39">
        <v>505000</v>
      </c>
      <c r="O82" s="40">
        <f>M82/N82*1000000</f>
        <v>7.2924040323883874</v>
      </c>
      <c r="P82" s="6" t="s">
        <v>65</v>
      </c>
      <c r="Q82" s="5" t="s">
        <v>465</v>
      </c>
      <c r="R82" s="5">
        <v>0</v>
      </c>
      <c r="S82" s="5" t="s">
        <v>466</v>
      </c>
      <c r="T82" s="5" t="s">
        <v>74</v>
      </c>
      <c r="U82" s="5" t="s">
        <v>467</v>
      </c>
      <c r="V82" s="5"/>
      <c r="W82" s="5"/>
      <c r="X82" s="5"/>
      <c r="Y82" s="5"/>
      <c r="Z82" s="5"/>
      <c r="AA82" s="5"/>
      <c r="AC82" s="41" t="s">
        <v>42</v>
      </c>
      <c r="AD82" s="41" t="s">
        <v>42</v>
      </c>
      <c r="AE82" s="41" t="s">
        <v>42</v>
      </c>
      <c r="AI82" s="42" t="s">
        <v>394</v>
      </c>
    </row>
    <row r="83" spans="3:35" ht="25.5" x14ac:dyDescent="0.2">
      <c r="D83" s="36">
        <v>1.4139999999999999</v>
      </c>
      <c r="E83" s="37" t="s">
        <v>468</v>
      </c>
      <c r="F83" s="5" t="s">
        <v>32</v>
      </c>
      <c r="G83" s="5" t="s">
        <v>387</v>
      </c>
      <c r="H83" s="9" t="s">
        <v>469</v>
      </c>
      <c r="I83" s="9" t="s">
        <v>470</v>
      </c>
      <c r="J83" s="1" t="s">
        <v>130</v>
      </c>
      <c r="K83" s="1" t="s">
        <v>106</v>
      </c>
      <c r="L83" s="1" t="s">
        <v>131</v>
      </c>
      <c r="M83" s="38">
        <v>45.206067041195517</v>
      </c>
      <c r="N83" s="39">
        <v>65000</v>
      </c>
      <c r="O83" s="40">
        <f>M83/N83*1000000</f>
        <v>695.4779544799311</v>
      </c>
      <c r="P83" s="6" t="s">
        <v>65</v>
      </c>
      <c r="Q83" s="5" t="s">
        <v>471</v>
      </c>
      <c r="R83" s="5">
        <v>0</v>
      </c>
      <c r="S83" s="5" t="s">
        <v>472</v>
      </c>
      <c r="T83" s="5" t="s">
        <v>473</v>
      </c>
      <c r="U83" s="5" t="s">
        <v>474</v>
      </c>
      <c r="V83" s="5"/>
      <c r="W83" s="5"/>
      <c r="X83" s="5"/>
      <c r="Y83" s="5"/>
      <c r="Z83" s="5"/>
      <c r="AA83" s="5"/>
      <c r="AC83" s="41" t="s">
        <v>42</v>
      </c>
      <c r="AD83" s="41" t="s">
        <v>42</v>
      </c>
      <c r="AE83" s="41" t="s">
        <v>42</v>
      </c>
      <c r="AI83" s="42" t="s">
        <v>394</v>
      </c>
    </row>
    <row r="84" spans="3:35" ht="25.5" x14ac:dyDescent="0.2">
      <c r="D84" s="36">
        <v>1.415</v>
      </c>
      <c r="E84" s="37" t="s">
        <v>475</v>
      </c>
      <c r="F84" s="5" t="s">
        <v>32</v>
      </c>
      <c r="G84" s="5" t="s">
        <v>387</v>
      </c>
      <c r="H84" s="9" t="s">
        <v>476</v>
      </c>
      <c r="I84" s="9" t="s">
        <v>477</v>
      </c>
      <c r="J84" s="1" t="s">
        <v>105</v>
      </c>
      <c r="K84" s="1" t="s">
        <v>106</v>
      </c>
      <c r="L84" s="1" t="s">
        <v>89</v>
      </c>
      <c r="M84" s="38" t="s">
        <v>237</v>
      </c>
      <c r="N84" s="39"/>
      <c r="O84" s="40"/>
      <c r="P84" s="6" t="s">
        <v>65</v>
      </c>
      <c r="Q84" s="5" t="s">
        <v>478</v>
      </c>
      <c r="R84" s="5">
        <v>0</v>
      </c>
      <c r="S84" s="5" t="s">
        <v>479</v>
      </c>
      <c r="T84" s="5">
        <v>0</v>
      </c>
      <c r="U84" s="5" t="s">
        <v>480</v>
      </c>
      <c r="V84" s="5"/>
      <c r="W84" s="5"/>
      <c r="X84" s="5"/>
      <c r="Y84" s="5"/>
      <c r="Z84" s="5"/>
      <c r="AA84" s="5"/>
      <c r="AC84" s="41" t="s">
        <v>42</v>
      </c>
      <c r="AD84" s="41" t="s">
        <v>42</v>
      </c>
      <c r="AE84" s="41" t="s">
        <v>42</v>
      </c>
      <c r="AI84" s="42" t="s">
        <v>481</v>
      </c>
    </row>
    <row r="85" spans="3:35" ht="25.5" x14ac:dyDescent="0.2">
      <c r="D85" s="36">
        <v>1.4179999999999999</v>
      </c>
      <c r="E85" s="37" t="s">
        <v>482</v>
      </c>
      <c r="F85" s="5" t="s">
        <v>32</v>
      </c>
      <c r="G85" s="5" t="s">
        <v>387</v>
      </c>
      <c r="H85" s="9" t="s">
        <v>483</v>
      </c>
      <c r="I85" s="9" t="s">
        <v>484</v>
      </c>
      <c r="J85" s="1" t="s">
        <v>210</v>
      </c>
      <c r="K85" s="1" t="s">
        <v>37</v>
      </c>
      <c r="M85" s="38" t="s">
        <v>64</v>
      </c>
      <c r="N85" s="39"/>
      <c r="O85" s="40"/>
      <c r="P85" s="6" t="s">
        <v>39</v>
      </c>
      <c r="Q85" s="5" t="s">
        <v>485</v>
      </c>
      <c r="R85" s="5" t="s">
        <v>486</v>
      </c>
      <c r="S85" s="5">
        <v>0</v>
      </c>
      <c r="T85" s="5">
        <v>0</v>
      </c>
      <c r="U85" s="5">
        <v>0</v>
      </c>
      <c r="V85" s="5"/>
      <c r="W85" s="5"/>
      <c r="X85" s="5"/>
      <c r="Y85" s="5"/>
      <c r="Z85" s="5"/>
      <c r="AA85" s="5"/>
      <c r="AC85" s="41" t="s">
        <v>42</v>
      </c>
      <c r="AD85" s="41" t="s">
        <v>42</v>
      </c>
      <c r="AE85" s="41" t="s">
        <v>42</v>
      </c>
      <c r="AI85" s="42"/>
    </row>
    <row r="86" spans="3:35" ht="25.5" x14ac:dyDescent="0.2">
      <c r="D86" s="36">
        <v>1.419</v>
      </c>
      <c r="E86" s="37" t="s">
        <v>487</v>
      </c>
      <c r="F86" s="5" t="s">
        <v>32</v>
      </c>
      <c r="G86" s="5" t="s">
        <v>387</v>
      </c>
      <c r="H86" s="9" t="s">
        <v>488</v>
      </c>
      <c r="I86" s="9" t="s">
        <v>484</v>
      </c>
      <c r="J86" s="1" t="s">
        <v>189</v>
      </c>
      <c r="K86" s="1" t="s">
        <v>190</v>
      </c>
      <c r="L86" s="1" t="s">
        <v>191</v>
      </c>
      <c r="M86" s="38" t="s">
        <v>117</v>
      </c>
      <c r="N86" s="39"/>
      <c r="O86" s="40"/>
      <c r="P86" s="6" t="s">
        <v>39</v>
      </c>
      <c r="Q86" s="5" t="s">
        <v>489</v>
      </c>
      <c r="R86" s="5" t="s">
        <v>490</v>
      </c>
      <c r="S86" s="5">
        <v>0</v>
      </c>
      <c r="T86" s="5">
        <v>0</v>
      </c>
      <c r="U86" s="5">
        <v>0</v>
      </c>
      <c r="V86" s="5"/>
      <c r="W86" s="5"/>
      <c r="X86" s="5"/>
      <c r="Y86" s="5"/>
      <c r="Z86" s="5"/>
      <c r="AA86" s="5"/>
      <c r="AC86" s="41" t="s">
        <v>42</v>
      </c>
      <c r="AD86" s="41" t="s">
        <v>42</v>
      </c>
      <c r="AE86" s="41" t="s">
        <v>42</v>
      </c>
      <c r="AI86" s="42"/>
    </row>
    <row r="87" spans="3:35" ht="27.6" customHeight="1" x14ac:dyDescent="0.2">
      <c r="D87" s="36">
        <v>1.42</v>
      </c>
      <c r="E87" s="37" t="s">
        <v>491</v>
      </c>
      <c r="F87" s="5" t="s">
        <v>32</v>
      </c>
      <c r="G87" s="5" t="s">
        <v>387</v>
      </c>
      <c r="H87" s="9" t="s">
        <v>492</v>
      </c>
      <c r="I87" s="9" t="s">
        <v>493</v>
      </c>
      <c r="J87" s="1" t="s">
        <v>58</v>
      </c>
      <c r="K87" s="1" t="s">
        <v>58</v>
      </c>
      <c r="L87" s="1" t="s">
        <v>89</v>
      </c>
      <c r="M87" s="38" t="s">
        <v>117</v>
      </c>
      <c r="N87" s="39"/>
      <c r="O87" s="40"/>
      <c r="P87" s="6" t="s">
        <v>39</v>
      </c>
      <c r="Q87" s="5" t="s">
        <v>268</v>
      </c>
      <c r="R87" s="5" t="s">
        <v>269</v>
      </c>
      <c r="S87" s="5">
        <v>0</v>
      </c>
      <c r="T87" s="5">
        <v>0</v>
      </c>
      <c r="U87" s="5">
        <v>0</v>
      </c>
      <c r="V87" s="5"/>
      <c r="W87" s="5"/>
      <c r="X87" s="5"/>
      <c r="Y87" s="5"/>
      <c r="Z87" s="5"/>
      <c r="AA87" s="5"/>
      <c r="AC87" s="41" t="s">
        <v>42</v>
      </c>
      <c r="AD87" s="41" t="s">
        <v>42</v>
      </c>
      <c r="AE87" s="41" t="s">
        <v>42</v>
      </c>
      <c r="AI87" s="42"/>
    </row>
    <row r="88" spans="3:35" ht="25.5" x14ac:dyDescent="0.2">
      <c r="D88" s="36">
        <v>1.421</v>
      </c>
      <c r="E88" s="37" t="s">
        <v>494</v>
      </c>
      <c r="F88" s="5" t="s">
        <v>32</v>
      </c>
      <c r="G88" s="5" t="s">
        <v>387</v>
      </c>
      <c r="H88" s="9" t="s">
        <v>495</v>
      </c>
      <c r="I88" s="9" t="s">
        <v>496</v>
      </c>
      <c r="J88" s="1" t="s">
        <v>161</v>
      </c>
      <c r="K88" s="1" t="s">
        <v>161</v>
      </c>
      <c r="M88" s="38" t="s">
        <v>117</v>
      </c>
      <c r="N88" s="39"/>
      <c r="O88" s="40"/>
      <c r="P88" s="6" t="s">
        <v>39</v>
      </c>
      <c r="Q88" s="5" t="s">
        <v>497</v>
      </c>
      <c r="R88" s="5" t="s">
        <v>498</v>
      </c>
      <c r="S88" s="5">
        <v>0</v>
      </c>
      <c r="T88" s="5">
        <v>0</v>
      </c>
      <c r="U88" s="5">
        <v>0</v>
      </c>
      <c r="V88" s="5"/>
      <c r="W88" s="5"/>
      <c r="X88" s="5"/>
      <c r="Y88" s="5"/>
      <c r="Z88" s="5"/>
      <c r="AA88" s="5"/>
      <c r="AC88" s="41" t="s">
        <v>42</v>
      </c>
      <c r="AD88" s="41" t="s">
        <v>42</v>
      </c>
      <c r="AE88" s="41" t="s">
        <v>42</v>
      </c>
      <c r="AI88" s="42"/>
    </row>
    <row r="89" spans="3:35" ht="25.5" x14ac:dyDescent="0.2">
      <c r="D89" s="36">
        <v>1.4219999999999999</v>
      </c>
      <c r="E89" s="37" t="s">
        <v>499</v>
      </c>
      <c r="F89" s="5" t="s">
        <v>32</v>
      </c>
      <c r="G89" s="5" t="s">
        <v>387</v>
      </c>
      <c r="H89" s="9" t="s">
        <v>229</v>
      </c>
      <c r="I89" s="9" t="s">
        <v>493</v>
      </c>
      <c r="J89" s="1" t="s">
        <v>58</v>
      </c>
      <c r="K89" s="1" t="s">
        <v>58</v>
      </c>
      <c r="L89" s="1" t="s">
        <v>89</v>
      </c>
      <c r="M89" s="38">
        <v>15.012337074708769</v>
      </c>
      <c r="N89" s="39">
        <v>10000</v>
      </c>
      <c r="O89" s="40">
        <f>M89/N89*1000000</f>
        <v>1501.2337074708769</v>
      </c>
      <c r="P89" s="6" t="s">
        <v>39</v>
      </c>
      <c r="Q89" s="5" t="s">
        <v>500</v>
      </c>
      <c r="R89" s="5" t="s">
        <v>501</v>
      </c>
      <c r="S89" s="5">
        <v>0</v>
      </c>
      <c r="T89" s="5">
        <v>0</v>
      </c>
      <c r="U89" s="5">
        <v>0</v>
      </c>
      <c r="V89" s="5"/>
      <c r="W89" s="5"/>
      <c r="X89" s="5"/>
      <c r="Y89" s="5"/>
      <c r="Z89" s="5"/>
      <c r="AA89" s="5"/>
      <c r="AC89" s="41" t="s">
        <v>42</v>
      </c>
      <c r="AD89" s="41" t="s">
        <v>42</v>
      </c>
      <c r="AE89" s="41" t="s">
        <v>42</v>
      </c>
      <c r="AI89" s="42" t="s">
        <v>45</v>
      </c>
    </row>
    <row r="90" spans="3:35" ht="20.45" customHeight="1" x14ac:dyDescent="0.2">
      <c r="D90" s="36">
        <v>1.423</v>
      </c>
      <c r="E90" s="37" t="s">
        <v>502</v>
      </c>
      <c r="F90" s="5" t="s">
        <v>32</v>
      </c>
      <c r="G90" s="5" t="s">
        <v>387</v>
      </c>
      <c r="H90" s="9" t="s">
        <v>503</v>
      </c>
      <c r="I90" s="9" t="s">
        <v>504</v>
      </c>
      <c r="J90" s="1" t="s">
        <v>223</v>
      </c>
      <c r="K90" s="1" t="s">
        <v>223</v>
      </c>
      <c r="L90" s="1" t="s">
        <v>225</v>
      </c>
      <c r="M90" s="38">
        <v>10.936166482702848</v>
      </c>
      <c r="N90" s="39">
        <v>225000</v>
      </c>
      <c r="O90" s="40">
        <f>M90/N90*1000000</f>
        <v>48.605184367568214</v>
      </c>
      <c r="P90" s="6" t="s">
        <v>65</v>
      </c>
      <c r="Q90" s="5" t="s">
        <v>505</v>
      </c>
      <c r="R90" s="5">
        <v>0</v>
      </c>
      <c r="S90" s="5" t="s">
        <v>506</v>
      </c>
      <c r="T90" s="5" t="s">
        <v>507</v>
      </c>
      <c r="U90" s="5">
        <v>0</v>
      </c>
      <c r="V90" s="5"/>
      <c r="W90" s="5"/>
      <c r="X90" s="5"/>
      <c r="Y90" s="5"/>
      <c r="Z90" s="5"/>
      <c r="AA90" s="5"/>
      <c r="AC90" s="41" t="s">
        <v>42</v>
      </c>
      <c r="AD90" s="41" t="s">
        <v>42</v>
      </c>
      <c r="AE90" s="41" t="s">
        <v>42</v>
      </c>
      <c r="AI90" s="42" t="s">
        <v>394</v>
      </c>
    </row>
    <row r="91" spans="3:35" ht="16.5" customHeight="1" x14ac:dyDescent="0.2">
      <c r="D91" s="36">
        <v>1.4239999999999999</v>
      </c>
      <c r="E91" s="37" t="s">
        <v>508</v>
      </c>
      <c r="F91" s="5" t="s">
        <v>32</v>
      </c>
      <c r="G91" s="5" t="s">
        <v>387</v>
      </c>
      <c r="H91" s="9" t="s">
        <v>509</v>
      </c>
      <c r="I91" s="9" t="s">
        <v>510</v>
      </c>
      <c r="J91" s="1" t="s">
        <v>58</v>
      </c>
      <c r="K91" s="1" t="s">
        <v>58</v>
      </c>
      <c r="L91" s="1" t="s">
        <v>89</v>
      </c>
      <c r="M91" s="38">
        <v>51.667003281667675</v>
      </c>
      <c r="N91" s="39">
        <v>95000</v>
      </c>
      <c r="O91" s="40">
        <f>M91/N91*1000000</f>
        <v>543.86319243860714</v>
      </c>
      <c r="P91" s="6" t="s">
        <v>39</v>
      </c>
      <c r="Q91" s="5" t="s">
        <v>511</v>
      </c>
      <c r="R91" s="5" t="s">
        <v>512</v>
      </c>
      <c r="S91" s="5">
        <v>0</v>
      </c>
      <c r="T91" s="5">
        <v>0</v>
      </c>
      <c r="U91" s="5">
        <v>0</v>
      </c>
      <c r="V91" s="5"/>
      <c r="W91" s="5"/>
      <c r="X91" s="5"/>
      <c r="Y91" s="5"/>
      <c r="Z91" s="5"/>
      <c r="AA91" s="5"/>
      <c r="AC91" s="41" t="s">
        <v>42</v>
      </c>
      <c r="AD91" s="41" t="s">
        <v>42</v>
      </c>
      <c r="AE91" s="41" t="s">
        <v>42</v>
      </c>
      <c r="AI91" s="42" t="s">
        <v>394</v>
      </c>
    </row>
    <row r="92" spans="3:35" ht="25.5" x14ac:dyDescent="0.2">
      <c r="D92" s="36">
        <v>1.425</v>
      </c>
      <c r="E92" s="37" t="s">
        <v>513</v>
      </c>
      <c r="F92" s="5" t="s">
        <v>32</v>
      </c>
      <c r="G92" s="5" t="s">
        <v>387</v>
      </c>
      <c r="H92" s="9" t="s">
        <v>514</v>
      </c>
      <c r="I92" s="9" t="s">
        <v>415</v>
      </c>
      <c r="J92" s="1" t="s">
        <v>130</v>
      </c>
      <c r="K92" s="1" t="s">
        <v>106</v>
      </c>
      <c r="L92" s="1" t="s">
        <v>131</v>
      </c>
      <c r="M92" s="38">
        <v>48.095404492667903</v>
      </c>
      <c r="N92" s="39">
        <v>345000</v>
      </c>
      <c r="O92" s="40">
        <f>M92/N92*1000000</f>
        <v>139.40696954396492</v>
      </c>
      <c r="P92" s="6" t="s">
        <v>65</v>
      </c>
      <c r="Q92" s="5" t="s">
        <v>515</v>
      </c>
      <c r="R92" s="5" t="s">
        <v>516</v>
      </c>
      <c r="S92" s="5" t="s">
        <v>517</v>
      </c>
      <c r="T92" s="5">
        <v>0</v>
      </c>
      <c r="U92" s="5">
        <v>0</v>
      </c>
      <c r="V92" s="5"/>
      <c r="W92" s="5"/>
      <c r="X92" s="5"/>
      <c r="Y92" s="5"/>
      <c r="Z92" s="5"/>
      <c r="AA92" s="5"/>
      <c r="AC92" s="41" t="s">
        <v>42</v>
      </c>
      <c r="AD92" s="41" t="s">
        <v>42</v>
      </c>
      <c r="AE92" s="41" t="s">
        <v>42</v>
      </c>
      <c r="AI92" s="42" t="s">
        <v>394</v>
      </c>
    </row>
    <row r="93" spans="3:35" ht="21.75" customHeight="1" x14ac:dyDescent="0.2">
      <c r="D93" s="36">
        <v>1.4259999999999999</v>
      </c>
      <c r="E93" s="1" t="s">
        <v>518</v>
      </c>
      <c r="F93" s="5" t="s">
        <v>32</v>
      </c>
      <c r="G93" s="5" t="s">
        <v>387</v>
      </c>
      <c r="J93" s="1" t="s">
        <v>58</v>
      </c>
      <c r="K93" s="1" t="s">
        <v>58</v>
      </c>
      <c r="L93" s="1" t="s">
        <v>89</v>
      </c>
      <c r="M93" s="38" t="s">
        <v>117</v>
      </c>
      <c r="O93" s="54"/>
      <c r="P93" s="6" t="s">
        <v>65</v>
      </c>
      <c r="R93" s="5"/>
      <c r="S93" s="5"/>
      <c r="T93" s="5"/>
      <c r="U93" s="5"/>
      <c r="V93" s="5"/>
      <c r="W93" s="5"/>
      <c r="X93" s="5"/>
      <c r="Y93" s="5"/>
      <c r="Z93" s="5"/>
      <c r="AA93" s="5"/>
      <c r="AI93" s="5" t="s">
        <v>519</v>
      </c>
    </row>
    <row r="94" spans="3:35" ht="21.75" customHeight="1" x14ac:dyDescent="0.2">
      <c r="D94" s="36">
        <v>1.427</v>
      </c>
      <c r="E94" s="1" t="s">
        <v>520</v>
      </c>
      <c r="F94" s="5" t="s">
        <v>32</v>
      </c>
      <c r="G94" s="5" t="s">
        <v>387</v>
      </c>
      <c r="H94" s="9" t="s">
        <v>521</v>
      </c>
      <c r="I94" s="9" t="s">
        <v>522</v>
      </c>
      <c r="J94" s="1" t="s">
        <v>130</v>
      </c>
      <c r="K94" s="1" t="s">
        <v>106</v>
      </c>
      <c r="L94" s="1" t="s">
        <v>131</v>
      </c>
      <c r="M94" s="38">
        <v>9.6999999999999993</v>
      </c>
      <c r="O94" s="54"/>
      <c r="P94" s="6" t="s">
        <v>65</v>
      </c>
      <c r="R94" s="5"/>
      <c r="S94" s="5"/>
      <c r="T94" s="5"/>
      <c r="U94" s="5"/>
      <c r="V94" s="5"/>
      <c r="W94" s="5"/>
      <c r="X94" s="5"/>
      <c r="Y94" s="5"/>
      <c r="Z94" s="5"/>
      <c r="AA94" s="5"/>
    </row>
    <row r="95" spans="3:35" ht="21.75" customHeight="1" x14ac:dyDescent="0.2">
      <c r="D95" s="36">
        <v>1.4279999999999999</v>
      </c>
      <c r="E95" s="1" t="s">
        <v>523</v>
      </c>
      <c r="F95" s="5" t="s">
        <v>32</v>
      </c>
      <c r="G95" s="5" t="s">
        <v>387</v>
      </c>
      <c r="H95" s="9" t="s">
        <v>524</v>
      </c>
      <c r="I95" s="9" t="s">
        <v>525</v>
      </c>
      <c r="J95" s="1" t="s">
        <v>210</v>
      </c>
      <c r="K95" s="1" t="s">
        <v>37</v>
      </c>
      <c r="L95" s="1" t="s">
        <v>526</v>
      </c>
      <c r="M95" s="38">
        <v>1.2971857102500002</v>
      </c>
      <c r="O95" s="54"/>
      <c r="P95" s="6" t="s">
        <v>65</v>
      </c>
      <c r="R95" s="5"/>
      <c r="S95" s="5"/>
      <c r="T95" s="5"/>
      <c r="U95" s="5"/>
      <c r="V95" s="5"/>
      <c r="W95" s="5"/>
      <c r="X95" s="5"/>
      <c r="Y95" s="5"/>
      <c r="Z95" s="5"/>
      <c r="AA95" s="5"/>
    </row>
    <row r="96" spans="3:35" s="26" customFormat="1" x14ac:dyDescent="0.2">
      <c r="C96" s="27" t="s">
        <v>527</v>
      </c>
      <c r="D96" s="49"/>
      <c r="E96" s="27"/>
      <c r="F96" s="27"/>
      <c r="G96" s="27"/>
      <c r="H96" s="2"/>
      <c r="I96" s="2"/>
      <c r="J96" s="2"/>
      <c r="K96" s="2"/>
      <c r="L96" s="2"/>
      <c r="M96" s="31">
        <v>9.5419904308363943</v>
      </c>
      <c r="N96" s="47"/>
      <c r="O96" s="48"/>
      <c r="P96" s="27"/>
      <c r="Q96" s="2"/>
      <c r="R96" s="2"/>
      <c r="S96" s="2"/>
      <c r="T96" s="2"/>
      <c r="U96" s="2"/>
      <c r="V96" s="2"/>
      <c r="W96" s="2"/>
      <c r="X96" s="2"/>
      <c r="Y96" s="2"/>
      <c r="Z96" s="2"/>
      <c r="AA96" s="2"/>
      <c r="AB96" s="50"/>
      <c r="AC96" s="2"/>
      <c r="AD96" s="27"/>
      <c r="AE96" s="27"/>
      <c r="AF96" s="50"/>
      <c r="AG96" s="50"/>
      <c r="AH96" s="2"/>
      <c r="AI96" s="2"/>
    </row>
    <row r="97" spans="3:35" ht="21.75" customHeight="1" x14ac:dyDescent="0.2">
      <c r="D97" s="36">
        <v>1.5009999999999999</v>
      </c>
      <c r="E97" s="1" t="s">
        <v>528</v>
      </c>
      <c r="F97" s="5" t="s">
        <v>32</v>
      </c>
      <c r="G97" s="5" t="s">
        <v>529</v>
      </c>
      <c r="H97" s="9" t="s">
        <v>530</v>
      </c>
      <c r="I97" s="9" t="s">
        <v>531</v>
      </c>
      <c r="J97" s="1" t="s">
        <v>149</v>
      </c>
      <c r="K97" s="1" t="s">
        <v>123</v>
      </c>
      <c r="L97" s="1" t="s">
        <v>38</v>
      </c>
      <c r="M97" s="10">
        <v>9.5419904308363943</v>
      </c>
      <c r="O97" s="54"/>
      <c r="P97" s="6" t="s">
        <v>65</v>
      </c>
      <c r="R97" s="5"/>
      <c r="S97" s="5"/>
      <c r="T97" s="5"/>
      <c r="U97" s="5"/>
      <c r="V97" s="5"/>
      <c r="W97" s="5"/>
      <c r="X97" s="5"/>
      <c r="Y97" s="5"/>
      <c r="Z97" s="5"/>
      <c r="AA97" s="5"/>
    </row>
    <row r="98" spans="3:35" s="26" customFormat="1" x14ac:dyDescent="0.2">
      <c r="C98" s="27" t="s">
        <v>532</v>
      </c>
      <c r="D98" s="49"/>
      <c r="E98" s="27"/>
      <c r="F98" s="27"/>
      <c r="G98" s="27"/>
      <c r="H98" s="2"/>
      <c r="I98" s="2"/>
      <c r="J98" s="2"/>
      <c r="K98" s="2"/>
      <c r="L98" s="2"/>
      <c r="M98" s="31">
        <v>429.15403441694264</v>
      </c>
      <c r="N98" s="47"/>
      <c r="O98" s="48"/>
      <c r="P98" s="27"/>
      <c r="Q98" s="2"/>
      <c r="R98" s="2"/>
      <c r="S98" s="2"/>
      <c r="T98" s="2"/>
      <c r="U98" s="2"/>
      <c r="V98" s="2"/>
      <c r="W98" s="2"/>
      <c r="X98" s="2"/>
      <c r="Y98" s="2"/>
      <c r="Z98" s="2"/>
      <c r="AA98" s="2"/>
      <c r="AB98" s="50"/>
      <c r="AC98" s="2"/>
      <c r="AD98" s="27"/>
      <c r="AE98" s="27"/>
      <c r="AF98" s="50"/>
      <c r="AG98" s="50"/>
      <c r="AH98" s="2"/>
      <c r="AI98" s="2"/>
    </row>
    <row r="99" spans="3:35" ht="51" x14ac:dyDescent="0.2">
      <c r="D99" s="36">
        <v>1.601</v>
      </c>
      <c r="E99" s="37" t="s">
        <v>533</v>
      </c>
      <c r="F99" s="5" t="s">
        <v>32</v>
      </c>
      <c r="G99" s="5" t="s">
        <v>532</v>
      </c>
      <c r="H99" s="9" t="s">
        <v>534</v>
      </c>
      <c r="I99" s="9" t="s">
        <v>535</v>
      </c>
      <c r="J99" s="1" t="s">
        <v>161</v>
      </c>
      <c r="K99" s="1" t="s">
        <v>161</v>
      </c>
      <c r="L99" s="1" t="s">
        <v>162</v>
      </c>
      <c r="M99" s="38">
        <v>9.2133804255088734</v>
      </c>
      <c r="N99" s="39">
        <v>2000</v>
      </c>
      <c r="O99" s="40">
        <f>M99/N99*1000000</f>
        <v>4606.6902127544363</v>
      </c>
      <c r="P99" s="6" t="s">
        <v>65</v>
      </c>
      <c r="Q99" s="5" t="s">
        <v>536</v>
      </c>
      <c r="R99" s="5">
        <v>0</v>
      </c>
      <c r="S99" s="5" t="s">
        <v>537</v>
      </c>
      <c r="T99" s="5" t="s">
        <v>538</v>
      </c>
      <c r="U99" s="5" t="s">
        <v>539</v>
      </c>
      <c r="V99" s="5" t="s">
        <v>42</v>
      </c>
      <c r="W99" s="5"/>
      <c r="X99" s="5"/>
      <c r="Y99" s="5" t="s">
        <v>42</v>
      </c>
      <c r="Z99" s="5" t="s">
        <v>42</v>
      </c>
      <c r="AA99" s="5" t="s">
        <v>42</v>
      </c>
      <c r="AB99" s="5" t="s">
        <v>540</v>
      </c>
      <c r="AC99" s="41" t="s">
        <v>42</v>
      </c>
      <c r="AD99" s="41" t="s">
        <v>42</v>
      </c>
      <c r="AE99" s="41" t="s">
        <v>42</v>
      </c>
      <c r="AI99" s="42" t="s">
        <v>394</v>
      </c>
    </row>
    <row r="100" spans="3:35" ht="89.25" x14ac:dyDescent="0.2">
      <c r="D100" s="36">
        <v>1.6020000000000001</v>
      </c>
      <c r="E100" s="37" t="s">
        <v>541</v>
      </c>
      <c r="F100" s="5" t="s">
        <v>32</v>
      </c>
      <c r="G100" s="5" t="s">
        <v>532</v>
      </c>
      <c r="H100" s="9" t="s">
        <v>542</v>
      </c>
      <c r="I100" s="9" t="s">
        <v>543</v>
      </c>
      <c r="J100" s="1" t="s">
        <v>58</v>
      </c>
      <c r="K100" s="1" t="s">
        <v>58</v>
      </c>
      <c r="L100" s="1" t="s">
        <v>162</v>
      </c>
      <c r="M100" s="38">
        <v>2.8425220101605206</v>
      </c>
      <c r="N100" s="39">
        <v>1850</v>
      </c>
      <c r="O100" s="40">
        <f>(M100*1000000)/N100</f>
        <v>1536.4983838705516</v>
      </c>
      <c r="P100" s="6" t="s">
        <v>65</v>
      </c>
      <c r="Q100" s="5" t="s">
        <v>544</v>
      </c>
      <c r="R100" s="5">
        <v>0</v>
      </c>
      <c r="S100" s="5" t="s">
        <v>545</v>
      </c>
      <c r="T100" s="5" t="s">
        <v>546</v>
      </c>
      <c r="U100" s="5" t="s">
        <v>547</v>
      </c>
      <c r="V100" s="5" t="s">
        <v>42</v>
      </c>
      <c r="W100" s="5"/>
      <c r="X100" s="5"/>
      <c r="Y100" s="5" t="s">
        <v>42</v>
      </c>
      <c r="Z100" s="5" t="s">
        <v>42</v>
      </c>
      <c r="AA100" s="5" t="s">
        <v>42</v>
      </c>
      <c r="AB100" s="5" t="s">
        <v>548</v>
      </c>
      <c r="AC100" s="41" t="s">
        <v>42</v>
      </c>
      <c r="AD100" s="41" t="s">
        <v>42</v>
      </c>
      <c r="AE100" s="41" t="s">
        <v>42</v>
      </c>
      <c r="AI100" s="42" t="s">
        <v>394</v>
      </c>
    </row>
    <row r="101" spans="3:35" ht="38.25" x14ac:dyDescent="0.2">
      <c r="D101" s="36">
        <v>1.603</v>
      </c>
      <c r="E101" s="37" t="s">
        <v>549</v>
      </c>
      <c r="F101" s="5" t="s">
        <v>32</v>
      </c>
      <c r="G101" s="5" t="s">
        <v>532</v>
      </c>
      <c r="H101" s="9" t="s">
        <v>550</v>
      </c>
      <c r="I101" s="9" t="s">
        <v>551</v>
      </c>
      <c r="J101" s="1" t="s">
        <v>149</v>
      </c>
      <c r="K101" s="1" t="s">
        <v>123</v>
      </c>
      <c r="L101" s="1" t="s">
        <v>89</v>
      </c>
      <c r="M101" s="38">
        <v>4.2818013333333331</v>
      </c>
      <c r="N101" s="39">
        <v>280</v>
      </c>
      <c r="O101" s="40">
        <f>(M101*1000000)/N101</f>
        <v>15292.147619047619</v>
      </c>
      <c r="P101" s="6" t="s">
        <v>65</v>
      </c>
      <c r="Q101" s="5" t="s">
        <v>552</v>
      </c>
      <c r="R101" s="5">
        <v>0</v>
      </c>
      <c r="S101" s="5" t="s">
        <v>553</v>
      </c>
      <c r="T101" s="5" t="s">
        <v>554</v>
      </c>
      <c r="U101" s="5">
        <v>0</v>
      </c>
      <c r="V101" s="5" t="s">
        <v>43</v>
      </c>
      <c r="W101" s="5" t="s">
        <v>555</v>
      </c>
      <c r="X101" s="5" t="s">
        <v>556</v>
      </c>
      <c r="Y101" s="5" t="s">
        <v>557</v>
      </c>
      <c r="Z101" s="5" t="s">
        <v>43</v>
      </c>
      <c r="AA101" s="55" t="s">
        <v>42</v>
      </c>
      <c r="AB101" s="5" t="s">
        <v>1201</v>
      </c>
      <c r="AC101" s="5" t="s">
        <v>1202</v>
      </c>
      <c r="AD101" s="41" t="s">
        <v>42</v>
      </c>
      <c r="AE101" s="41" t="s">
        <v>42</v>
      </c>
      <c r="AI101" s="42" t="s">
        <v>394</v>
      </c>
    </row>
    <row r="102" spans="3:35" ht="25.5" x14ac:dyDescent="0.2">
      <c r="D102" s="36">
        <v>1.6040000000000001</v>
      </c>
      <c r="E102" s="37" t="s">
        <v>558</v>
      </c>
      <c r="F102" s="5" t="s">
        <v>32</v>
      </c>
      <c r="G102" s="5" t="s">
        <v>532</v>
      </c>
      <c r="H102" s="9" t="s">
        <v>559</v>
      </c>
      <c r="I102" s="9" t="s">
        <v>560</v>
      </c>
      <c r="J102" s="1" t="s">
        <v>105</v>
      </c>
      <c r="K102" s="1" t="s">
        <v>106</v>
      </c>
      <c r="L102" s="1" t="s">
        <v>89</v>
      </c>
      <c r="M102" s="38" t="s">
        <v>237</v>
      </c>
      <c r="N102" s="39">
        <v>250</v>
      </c>
      <c r="O102" s="40"/>
      <c r="P102" s="6" t="s">
        <v>65</v>
      </c>
      <c r="Q102" s="5" t="s">
        <v>561</v>
      </c>
      <c r="R102" s="5">
        <v>0</v>
      </c>
      <c r="S102" s="5">
        <v>0</v>
      </c>
      <c r="T102" s="5" t="s">
        <v>562</v>
      </c>
      <c r="U102" s="5">
        <v>0</v>
      </c>
      <c r="V102" s="5" t="s">
        <v>43</v>
      </c>
      <c r="W102" s="5" t="s">
        <v>563</v>
      </c>
      <c r="X102" s="5" t="s">
        <v>563</v>
      </c>
      <c r="Y102" s="5" t="s">
        <v>42</v>
      </c>
      <c r="Z102" s="5" t="s">
        <v>42</v>
      </c>
      <c r="AA102" s="5" t="s">
        <v>42</v>
      </c>
      <c r="AB102" s="5" t="s">
        <v>564</v>
      </c>
      <c r="AC102" s="41" t="s">
        <v>42</v>
      </c>
      <c r="AD102" s="41" t="s">
        <v>42</v>
      </c>
      <c r="AE102" s="41" t="s">
        <v>42</v>
      </c>
      <c r="AI102" s="42" t="s">
        <v>394</v>
      </c>
    </row>
    <row r="103" spans="3:35" x14ac:dyDescent="0.2">
      <c r="D103" s="36">
        <v>1.605</v>
      </c>
      <c r="E103" s="37" t="s">
        <v>565</v>
      </c>
      <c r="F103" s="5" t="s">
        <v>32</v>
      </c>
      <c r="G103" s="5" t="s">
        <v>532</v>
      </c>
      <c r="H103" s="9" t="s">
        <v>566</v>
      </c>
      <c r="I103" s="9" t="s">
        <v>567</v>
      </c>
      <c r="J103" s="1" t="s">
        <v>210</v>
      </c>
      <c r="K103" s="1" t="s">
        <v>37</v>
      </c>
      <c r="L103" s="1" t="s">
        <v>89</v>
      </c>
      <c r="M103" s="38">
        <v>280.24024502123223</v>
      </c>
      <c r="N103" s="39">
        <v>405000</v>
      </c>
      <c r="O103" s="40">
        <f>M103/N103*1000000</f>
        <v>691.95122227464742</v>
      </c>
      <c r="P103" s="6" t="s">
        <v>65</v>
      </c>
      <c r="Q103" s="5" t="s">
        <v>568</v>
      </c>
      <c r="R103" s="5">
        <v>0</v>
      </c>
      <c r="S103" s="5" t="s">
        <v>569</v>
      </c>
      <c r="T103" s="5" t="s">
        <v>570</v>
      </c>
      <c r="U103" s="5" t="s">
        <v>571</v>
      </c>
      <c r="V103" s="5" t="s">
        <v>42</v>
      </c>
      <c r="W103" s="5"/>
      <c r="X103" s="5"/>
      <c r="Y103" s="5" t="s">
        <v>42</v>
      </c>
      <c r="Z103" s="5" t="s">
        <v>42</v>
      </c>
      <c r="AA103" s="5" t="s">
        <v>42</v>
      </c>
      <c r="AB103" s="5" t="s">
        <v>42</v>
      </c>
      <c r="AC103" s="5" t="s">
        <v>43</v>
      </c>
      <c r="AD103" s="41" t="s">
        <v>42</v>
      </c>
      <c r="AE103" s="41" t="s">
        <v>42</v>
      </c>
      <c r="AI103" s="42" t="s">
        <v>394</v>
      </c>
    </row>
    <row r="104" spans="3:35" ht="38.25" x14ac:dyDescent="0.2">
      <c r="D104" s="36">
        <v>1.6060000000000001</v>
      </c>
      <c r="E104" s="37" t="s">
        <v>572</v>
      </c>
      <c r="F104" s="5" t="s">
        <v>32</v>
      </c>
      <c r="G104" s="5" t="s">
        <v>532</v>
      </c>
      <c r="H104" s="9" t="s">
        <v>573</v>
      </c>
      <c r="I104" s="9" t="s">
        <v>574</v>
      </c>
      <c r="J104" s="1" t="s">
        <v>122</v>
      </c>
      <c r="K104" s="1" t="s">
        <v>123</v>
      </c>
      <c r="L104" s="1" t="s">
        <v>162</v>
      </c>
      <c r="M104" s="38">
        <v>7.8677554049848339</v>
      </c>
      <c r="N104" s="39">
        <v>11000</v>
      </c>
      <c r="O104" s="40">
        <f>M104/N104*1000000</f>
        <v>715.25049136225755</v>
      </c>
      <c r="P104" s="6" t="s">
        <v>65</v>
      </c>
      <c r="Q104" s="5" t="s">
        <v>575</v>
      </c>
      <c r="R104" s="5">
        <v>0</v>
      </c>
      <c r="S104" s="5" t="s">
        <v>576</v>
      </c>
      <c r="T104" s="5" t="s">
        <v>570</v>
      </c>
      <c r="U104" s="5" t="s">
        <v>577</v>
      </c>
      <c r="V104" s="5" t="s">
        <v>42</v>
      </c>
      <c r="W104" s="5"/>
      <c r="X104" s="5"/>
      <c r="Y104" s="5" t="s">
        <v>42</v>
      </c>
      <c r="Z104" s="5" t="s">
        <v>42</v>
      </c>
      <c r="AA104" s="5" t="s">
        <v>42</v>
      </c>
      <c r="AB104" s="5" t="s">
        <v>578</v>
      </c>
      <c r="AC104" s="5" t="s">
        <v>42</v>
      </c>
      <c r="AD104" s="41" t="s">
        <v>42</v>
      </c>
      <c r="AE104" s="41" t="s">
        <v>42</v>
      </c>
      <c r="AI104" s="42" t="s">
        <v>394</v>
      </c>
    </row>
    <row r="105" spans="3:35" ht="76.5" x14ac:dyDescent="0.2">
      <c r="D105" s="36">
        <v>1.607</v>
      </c>
      <c r="E105" s="37" t="s">
        <v>579</v>
      </c>
      <c r="F105" s="5" t="s">
        <v>32</v>
      </c>
      <c r="G105" s="5" t="s">
        <v>532</v>
      </c>
      <c r="H105" s="9" t="s">
        <v>580</v>
      </c>
      <c r="I105" s="9" t="s">
        <v>581</v>
      </c>
      <c r="J105" s="1" t="s">
        <v>122</v>
      </c>
      <c r="K105" s="1" t="s">
        <v>123</v>
      </c>
      <c r="L105" s="1" t="s">
        <v>162</v>
      </c>
      <c r="M105" s="38">
        <v>7.7122431199999966</v>
      </c>
      <c r="N105" s="39">
        <v>220</v>
      </c>
      <c r="O105" s="40"/>
      <c r="P105" s="6" t="s">
        <v>65</v>
      </c>
      <c r="Q105" s="5" t="s">
        <v>582</v>
      </c>
      <c r="R105" s="5">
        <v>0</v>
      </c>
      <c r="S105" s="5" t="s">
        <v>583</v>
      </c>
      <c r="T105" s="5" t="s">
        <v>584</v>
      </c>
      <c r="U105" s="5" t="s">
        <v>585</v>
      </c>
      <c r="V105" s="5" t="s">
        <v>43</v>
      </c>
      <c r="W105" s="5" t="s">
        <v>586</v>
      </c>
      <c r="X105" s="5" t="s">
        <v>586</v>
      </c>
      <c r="Y105" s="5" t="s">
        <v>42</v>
      </c>
      <c r="Z105" s="5" t="s">
        <v>43</v>
      </c>
      <c r="AA105" s="5" t="s">
        <v>42</v>
      </c>
      <c r="AB105" s="5" t="s">
        <v>587</v>
      </c>
      <c r="AC105" s="5" t="s">
        <v>42</v>
      </c>
      <c r="AD105" s="41" t="s">
        <v>43</v>
      </c>
      <c r="AE105" s="41" t="s">
        <v>42</v>
      </c>
      <c r="AH105" s="9" t="s">
        <v>588</v>
      </c>
      <c r="AI105" s="42" t="s">
        <v>394</v>
      </c>
    </row>
    <row r="106" spans="3:35" ht="51" x14ac:dyDescent="0.2">
      <c r="D106" s="36">
        <v>1.6080000000000001</v>
      </c>
      <c r="E106" s="37" t="s">
        <v>589</v>
      </c>
      <c r="F106" s="5" t="s">
        <v>32</v>
      </c>
      <c r="G106" s="5" t="s">
        <v>532</v>
      </c>
      <c r="H106" s="9" t="s">
        <v>590</v>
      </c>
      <c r="I106" s="9" t="s">
        <v>591</v>
      </c>
      <c r="J106" s="1" t="s">
        <v>142</v>
      </c>
      <c r="K106" s="1" t="s">
        <v>142</v>
      </c>
      <c r="L106" s="1" t="s">
        <v>162</v>
      </c>
      <c r="M106" s="38">
        <v>5.5595184816161245</v>
      </c>
      <c r="N106" s="39">
        <v>60</v>
      </c>
      <c r="O106" s="40">
        <f>(M106*1000000)/N106</f>
        <v>92658.641360268739</v>
      </c>
      <c r="P106" s="6" t="s">
        <v>65</v>
      </c>
      <c r="Q106" s="5" t="s">
        <v>592</v>
      </c>
      <c r="R106" s="5">
        <v>0</v>
      </c>
      <c r="S106" s="5" t="s">
        <v>593</v>
      </c>
      <c r="T106" s="5" t="s">
        <v>594</v>
      </c>
      <c r="U106" s="5" t="s">
        <v>595</v>
      </c>
      <c r="V106" s="5" t="s">
        <v>42</v>
      </c>
      <c r="W106" s="5"/>
      <c r="X106" s="5"/>
      <c r="Y106" s="5" t="s">
        <v>596</v>
      </c>
      <c r="Z106" s="5" t="s">
        <v>43</v>
      </c>
      <c r="AA106" s="55">
        <v>41640</v>
      </c>
      <c r="AB106" s="5" t="s">
        <v>42</v>
      </c>
      <c r="AC106" s="5" t="s">
        <v>42</v>
      </c>
      <c r="AD106" s="41" t="s">
        <v>43</v>
      </c>
      <c r="AE106" s="41" t="s">
        <v>42</v>
      </c>
      <c r="AH106" s="9" t="s">
        <v>597</v>
      </c>
      <c r="AI106" s="42" t="s">
        <v>394</v>
      </c>
    </row>
    <row r="107" spans="3:35" ht="38.25" x14ac:dyDescent="0.2">
      <c r="D107" s="36">
        <v>1.609</v>
      </c>
      <c r="E107" s="37" t="s">
        <v>598</v>
      </c>
      <c r="F107" s="5" t="s">
        <v>32</v>
      </c>
      <c r="G107" s="5" t="s">
        <v>532</v>
      </c>
      <c r="H107" s="9" t="s">
        <v>599</v>
      </c>
      <c r="I107" s="9" t="s">
        <v>600</v>
      </c>
      <c r="J107" s="1" t="s">
        <v>210</v>
      </c>
      <c r="K107" s="1" t="s">
        <v>37</v>
      </c>
      <c r="L107" s="1" t="s">
        <v>89</v>
      </c>
      <c r="M107" s="38">
        <v>89.089091154275081</v>
      </c>
      <c r="N107" s="39">
        <v>82000</v>
      </c>
      <c r="O107" s="40">
        <f>M107/N107*1000000</f>
        <v>1086.4523311496962</v>
      </c>
      <c r="P107" s="6" t="s">
        <v>65</v>
      </c>
      <c r="Q107" s="5" t="s">
        <v>601</v>
      </c>
      <c r="R107" s="5">
        <v>0</v>
      </c>
      <c r="S107" s="5" t="s">
        <v>602</v>
      </c>
      <c r="T107" s="5" t="s">
        <v>603</v>
      </c>
      <c r="U107" s="5">
        <v>0</v>
      </c>
      <c r="V107" s="5" t="s">
        <v>42</v>
      </c>
      <c r="W107" s="5"/>
      <c r="X107" s="5"/>
      <c r="Y107" s="5" t="s">
        <v>42</v>
      </c>
      <c r="Z107" s="5" t="s">
        <v>42</v>
      </c>
      <c r="AA107" s="5" t="s">
        <v>42</v>
      </c>
      <c r="AB107" s="5" t="s">
        <v>604</v>
      </c>
      <c r="AC107" s="5" t="s">
        <v>43</v>
      </c>
      <c r="AD107" s="41" t="s">
        <v>42</v>
      </c>
      <c r="AE107" s="41" t="s">
        <v>42</v>
      </c>
      <c r="AI107" s="42" t="s">
        <v>394</v>
      </c>
    </row>
    <row r="108" spans="3:35" ht="51" x14ac:dyDescent="0.2">
      <c r="D108" s="36">
        <v>1.61</v>
      </c>
      <c r="E108" s="37" t="s">
        <v>605</v>
      </c>
      <c r="F108" s="5" t="s">
        <v>32</v>
      </c>
      <c r="G108" s="5" t="s">
        <v>532</v>
      </c>
      <c r="H108" s="9" t="s">
        <v>606</v>
      </c>
      <c r="I108" s="9" t="s">
        <v>607</v>
      </c>
      <c r="J108" s="1" t="s">
        <v>149</v>
      </c>
      <c r="K108" s="1" t="s">
        <v>123</v>
      </c>
      <c r="L108" s="1" t="s">
        <v>162</v>
      </c>
      <c r="M108" s="38">
        <v>8.1884403438188755</v>
      </c>
      <c r="N108" s="39">
        <v>80</v>
      </c>
      <c r="O108" s="40">
        <f>(M108*1000000)/N108</f>
        <v>102355.50429773596</v>
      </c>
      <c r="P108" s="6" t="s">
        <v>65</v>
      </c>
      <c r="Q108" s="5" t="s">
        <v>608</v>
      </c>
      <c r="R108" s="5">
        <v>0</v>
      </c>
      <c r="S108" s="5" t="s">
        <v>593</v>
      </c>
      <c r="T108" s="5" t="s">
        <v>594</v>
      </c>
      <c r="U108" s="5" t="s">
        <v>595</v>
      </c>
      <c r="V108" s="5" t="s">
        <v>43</v>
      </c>
      <c r="W108" s="5" t="s">
        <v>609</v>
      </c>
      <c r="X108" s="5" t="s">
        <v>609</v>
      </c>
      <c r="Y108" s="5"/>
      <c r="Z108" s="5" t="s">
        <v>43</v>
      </c>
      <c r="AA108" s="55">
        <v>43100</v>
      </c>
      <c r="AB108" s="5" t="s">
        <v>1203</v>
      </c>
      <c r="AC108" s="5" t="s">
        <v>42</v>
      </c>
      <c r="AD108" s="41" t="s">
        <v>43</v>
      </c>
      <c r="AE108" s="41" t="s">
        <v>42</v>
      </c>
      <c r="AH108" s="9" t="s">
        <v>610</v>
      </c>
      <c r="AI108" s="42" t="s">
        <v>394</v>
      </c>
    </row>
    <row r="109" spans="3:35" ht="43.5" customHeight="1" x14ac:dyDescent="0.2">
      <c r="D109" s="36">
        <v>1.611</v>
      </c>
      <c r="E109" s="37" t="s">
        <v>611</v>
      </c>
      <c r="F109" s="5" t="s">
        <v>32</v>
      </c>
      <c r="G109" s="5" t="s">
        <v>532</v>
      </c>
      <c r="H109" s="9" t="s">
        <v>612</v>
      </c>
      <c r="I109" s="9" t="s">
        <v>613</v>
      </c>
      <c r="J109" s="1" t="s">
        <v>149</v>
      </c>
      <c r="K109" s="1" t="s">
        <v>123</v>
      </c>
      <c r="L109" s="1" t="s">
        <v>526</v>
      </c>
      <c r="M109" s="38">
        <v>1.9908321111111109</v>
      </c>
      <c r="N109" s="39">
        <v>50</v>
      </c>
      <c r="O109" s="40">
        <f>(M109*1000000)/N109</f>
        <v>39816.642222222217</v>
      </c>
      <c r="P109" s="6" t="s">
        <v>65</v>
      </c>
      <c r="Q109" s="5" t="s">
        <v>614</v>
      </c>
      <c r="R109" s="5">
        <v>0</v>
      </c>
      <c r="S109" s="5" t="s">
        <v>615</v>
      </c>
      <c r="T109" s="5" t="s">
        <v>616</v>
      </c>
      <c r="U109" s="5" t="s">
        <v>617</v>
      </c>
      <c r="V109" s="5"/>
      <c r="W109" s="5"/>
      <c r="X109" s="5"/>
      <c r="Y109" s="5"/>
      <c r="Z109" s="5" t="s">
        <v>42</v>
      </c>
      <c r="AA109" s="55">
        <v>44927</v>
      </c>
      <c r="AB109" s="5" t="s">
        <v>42</v>
      </c>
      <c r="AC109" s="5" t="s">
        <v>856</v>
      </c>
      <c r="AD109" s="41" t="s">
        <v>43</v>
      </c>
      <c r="AE109" s="41" t="s">
        <v>42</v>
      </c>
      <c r="AH109" s="9" t="s">
        <v>618</v>
      </c>
      <c r="AI109" s="42" t="s">
        <v>394</v>
      </c>
    </row>
    <row r="110" spans="3:35" ht="38.25" x14ac:dyDescent="0.2">
      <c r="D110" s="36">
        <v>1.613</v>
      </c>
      <c r="E110" s="37" t="s">
        <v>619</v>
      </c>
      <c r="F110" s="5" t="s">
        <v>32</v>
      </c>
      <c r="G110" s="5" t="s">
        <v>532</v>
      </c>
      <c r="H110" s="9" t="s">
        <v>620</v>
      </c>
      <c r="I110" s="9" t="s">
        <v>621</v>
      </c>
      <c r="J110" s="1" t="s">
        <v>149</v>
      </c>
      <c r="K110" s="1" t="s">
        <v>123</v>
      </c>
      <c r="L110" s="1" t="s">
        <v>345</v>
      </c>
      <c r="M110" s="38" t="s">
        <v>117</v>
      </c>
      <c r="N110" s="39">
        <v>30</v>
      </c>
      <c r="O110" s="40" t="e">
        <f>(M110*1000000)/N110</f>
        <v>#VALUE!</v>
      </c>
      <c r="P110" s="6" t="s">
        <v>65</v>
      </c>
      <c r="Q110" s="5" t="s">
        <v>622</v>
      </c>
      <c r="R110" s="5">
        <v>0</v>
      </c>
      <c r="S110" s="5" t="s">
        <v>623</v>
      </c>
      <c r="T110" s="5" t="s">
        <v>624</v>
      </c>
      <c r="U110" s="5">
        <v>0</v>
      </c>
      <c r="V110" s="5" t="s">
        <v>42</v>
      </c>
      <c r="W110" s="5"/>
      <c r="X110" s="5"/>
      <c r="Y110" s="5" t="s">
        <v>42</v>
      </c>
      <c r="Z110" s="5" t="s">
        <v>42</v>
      </c>
      <c r="AA110" s="55" t="s">
        <v>42</v>
      </c>
      <c r="AB110" s="5" t="s">
        <v>42</v>
      </c>
      <c r="AC110" s="5" t="s">
        <v>42</v>
      </c>
      <c r="AD110" s="41" t="s">
        <v>43</v>
      </c>
      <c r="AE110" s="41" t="s">
        <v>42</v>
      </c>
      <c r="AH110" s="9" t="s">
        <v>625</v>
      </c>
      <c r="AI110" s="42" t="s">
        <v>394</v>
      </c>
    </row>
    <row r="111" spans="3:35" ht="25.5" x14ac:dyDescent="0.2">
      <c r="D111" s="36">
        <v>1.6140000000000001</v>
      </c>
      <c r="E111" s="37" t="s">
        <v>626</v>
      </c>
      <c r="F111" s="5" t="s">
        <v>32</v>
      </c>
      <c r="G111" s="5" t="s">
        <v>532</v>
      </c>
      <c r="H111" s="9" t="s">
        <v>627</v>
      </c>
      <c r="I111" s="9" t="s">
        <v>628</v>
      </c>
      <c r="J111" s="1" t="s">
        <v>384</v>
      </c>
      <c r="K111" s="1" t="s">
        <v>384</v>
      </c>
      <c r="L111" s="1" t="s">
        <v>143</v>
      </c>
      <c r="M111" s="38">
        <v>5.0283420000000003</v>
      </c>
      <c r="N111" s="39">
        <v>200</v>
      </c>
      <c r="O111" s="40">
        <f>(M111*1000000)/N111</f>
        <v>25141.71</v>
      </c>
      <c r="P111" s="6" t="s">
        <v>65</v>
      </c>
      <c r="Q111" s="5" t="s">
        <v>629</v>
      </c>
      <c r="R111" s="5">
        <v>0</v>
      </c>
      <c r="S111" s="5" t="s">
        <v>630</v>
      </c>
      <c r="T111" s="5" t="s">
        <v>631</v>
      </c>
      <c r="U111" s="5">
        <v>0</v>
      </c>
      <c r="V111" s="5" t="s">
        <v>43</v>
      </c>
      <c r="W111" s="5" t="s">
        <v>632</v>
      </c>
      <c r="X111" s="5" t="s">
        <v>632</v>
      </c>
      <c r="Y111" s="5" t="s">
        <v>42</v>
      </c>
      <c r="Z111" s="5" t="s">
        <v>42</v>
      </c>
      <c r="AA111" s="55" t="s">
        <v>42</v>
      </c>
      <c r="AB111" s="5" t="s">
        <v>1204</v>
      </c>
      <c r="AC111" s="5" t="s">
        <v>1205</v>
      </c>
      <c r="AD111" s="41" t="s">
        <v>42</v>
      </c>
      <c r="AE111" s="41" t="s">
        <v>42</v>
      </c>
      <c r="AH111" s="9" t="s">
        <v>633</v>
      </c>
      <c r="AI111" s="42" t="s">
        <v>394</v>
      </c>
    </row>
    <row r="112" spans="3:35" ht="38.25" x14ac:dyDescent="0.2">
      <c r="D112" s="36">
        <v>1.615</v>
      </c>
      <c r="E112" s="1" t="s">
        <v>634</v>
      </c>
      <c r="F112" s="5" t="s">
        <v>32</v>
      </c>
      <c r="G112" s="5" t="s">
        <v>532</v>
      </c>
      <c r="H112" s="9" t="s">
        <v>635</v>
      </c>
      <c r="I112" s="9" t="s">
        <v>636</v>
      </c>
      <c r="J112" s="1" t="s">
        <v>142</v>
      </c>
      <c r="K112" s="1" t="s">
        <v>142</v>
      </c>
      <c r="L112" s="1" t="s">
        <v>191</v>
      </c>
      <c r="M112" s="38">
        <v>2</v>
      </c>
      <c r="N112" s="39"/>
      <c r="O112" s="40"/>
      <c r="P112" s="6" t="s">
        <v>65</v>
      </c>
      <c r="Q112" s="5" t="s">
        <v>637</v>
      </c>
      <c r="R112" s="5"/>
      <c r="S112" s="5"/>
      <c r="T112" s="5"/>
      <c r="U112" s="5"/>
      <c r="V112" s="5" t="s">
        <v>43</v>
      </c>
      <c r="W112" s="5" t="s">
        <v>638</v>
      </c>
      <c r="X112" s="5" t="s">
        <v>638</v>
      </c>
      <c r="Y112" s="5" t="s">
        <v>42</v>
      </c>
      <c r="Z112" s="5" t="s">
        <v>42</v>
      </c>
      <c r="AA112" s="55" t="s">
        <v>42</v>
      </c>
      <c r="AB112" s="5" t="s">
        <v>1206</v>
      </c>
      <c r="AC112" s="5" t="s">
        <v>1205</v>
      </c>
      <c r="AD112" s="41" t="s">
        <v>42</v>
      </c>
      <c r="AE112" s="41" t="s">
        <v>42</v>
      </c>
      <c r="AI112" s="42"/>
    </row>
    <row r="113" spans="2:35" ht="20.45" customHeight="1" x14ac:dyDescent="0.2">
      <c r="D113" s="36">
        <v>1.6160000000000001</v>
      </c>
      <c r="E113" s="1" t="s">
        <v>639</v>
      </c>
      <c r="F113" s="5" t="s">
        <v>32</v>
      </c>
      <c r="G113" s="5" t="s">
        <v>532</v>
      </c>
      <c r="H113" s="9" t="s">
        <v>640</v>
      </c>
      <c r="I113" s="9" t="s">
        <v>641</v>
      </c>
      <c r="J113" s="1" t="s">
        <v>58</v>
      </c>
      <c r="K113" s="1" t="s">
        <v>58</v>
      </c>
      <c r="L113" s="1" t="s">
        <v>89</v>
      </c>
      <c r="M113" s="38">
        <v>0</v>
      </c>
      <c r="N113" s="39"/>
      <c r="O113" s="40"/>
      <c r="P113" s="6" t="s">
        <v>65</v>
      </c>
      <c r="Q113" s="5"/>
      <c r="R113" s="5"/>
      <c r="S113" s="5"/>
      <c r="T113" s="5"/>
      <c r="U113" s="5"/>
      <c r="V113" s="5"/>
      <c r="W113" s="5"/>
      <c r="X113" s="5"/>
      <c r="Y113" s="5"/>
      <c r="Z113" s="5"/>
      <c r="AA113" s="55"/>
      <c r="AC113" s="5"/>
      <c r="AD113" s="41"/>
      <c r="AE113" s="41"/>
      <c r="AI113" s="42"/>
    </row>
    <row r="114" spans="2:35" ht="16.7" customHeight="1" x14ac:dyDescent="0.2">
      <c r="D114" s="36">
        <v>1.617</v>
      </c>
      <c r="E114" s="1" t="s">
        <v>642</v>
      </c>
      <c r="F114" s="5" t="s">
        <v>32</v>
      </c>
      <c r="G114" s="5" t="s">
        <v>532</v>
      </c>
      <c r="H114" s="9" t="s">
        <v>643</v>
      </c>
      <c r="I114" s="9" t="s">
        <v>644</v>
      </c>
      <c r="J114" s="1" t="s">
        <v>180</v>
      </c>
      <c r="K114" s="1" t="s">
        <v>181</v>
      </c>
      <c r="L114" s="1" t="s">
        <v>89</v>
      </c>
      <c r="M114" s="38">
        <v>1.5</v>
      </c>
      <c r="N114" s="39"/>
      <c r="O114" s="40"/>
      <c r="P114" s="6" t="s">
        <v>65</v>
      </c>
      <c r="Q114" s="5"/>
      <c r="R114" s="5"/>
      <c r="S114" s="5"/>
      <c r="T114" s="5"/>
      <c r="U114" s="5"/>
      <c r="V114" s="5"/>
      <c r="W114" s="5"/>
      <c r="X114" s="5"/>
      <c r="Y114" s="5"/>
      <c r="Z114" s="5"/>
      <c r="AA114" s="55"/>
      <c r="AC114" s="5"/>
      <c r="AD114" s="41"/>
      <c r="AE114" s="41"/>
      <c r="AI114" s="42"/>
    </row>
    <row r="115" spans="2:35" ht="25.5" x14ac:dyDescent="0.2">
      <c r="D115" s="36">
        <v>1.6180000000000001</v>
      </c>
      <c r="E115" s="1" t="s">
        <v>645</v>
      </c>
      <c r="F115" s="5" t="s">
        <v>32</v>
      </c>
      <c r="G115" s="5" t="s">
        <v>532</v>
      </c>
      <c r="H115" s="9" t="s">
        <v>646</v>
      </c>
      <c r="I115" s="9" t="s">
        <v>647</v>
      </c>
      <c r="J115" s="1" t="s">
        <v>384</v>
      </c>
      <c r="K115" s="1" t="s">
        <v>384</v>
      </c>
      <c r="L115" s="1" t="s">
        <v>143</v>
      </c>
      <c r="M115" s="38">
        <v>0.8898630109017045</v>
      </c>
      <c r="N115" s="39"/>
      <c r="O115" s="40"/>
      <c r="P115" s="6" t="s">
        <v>65</v>
      </c>
      <c r="Q115" s="5"/>
      <c r="R115" s="5"/>
      <c r="S115" s="5"/>
      <c r="T115" s="5"/>
      <c r="U115" s="5"/>
      <c r="V115" s="5"/>
      <c r="W115" s="5"/>
      <c r="X115" s="5"/>
      <c r="Y115" s="5"/>
      <c r="Z115" s="5"/>
      <c r="AA115" s="55"/>
      <c r="AC115" s="5"/>
      <c r="AD115" s="41"/>
      <c r="AE115" s="41"/>
      <c r="AI115" s="42"/>
    </row>
    <row r="116" spans="2:35" x14ac:dyDescent="0.2">
      <c r="D116" s="36">
        <v>1.619</v>
      </c>
      <c r="E116" s="1" t="s">
        <v>648</v>
      </c>
      <c r="F116" s="5" t="s">
        <v>32</v>
      </c>
      <c r="G116" s="5" t="s">
        <v>532</v>
      </c>
      <c r="H116" s="9" t="s">
        <v>649</v>
      </c>
      <c r="I116" s="9" t="s">
        <v>650</v>
      </c>
      <c r="J116" s="1" t="s">
        <v>122</v>
      </c>
      <c r="K116" s="1" t="s">
        <v>123</v>
      </c>
      <c r="L116" s="1" t="s">
        <v>162</v>
      </c>
      <c r="M116" s="38">
        <v>1</v>
      </c>
      <c r="N116" s="39"/>
      <c r="O116" s="40"/>
      <c r="P116" s="6" t="s">
        <v>65</v>
      </c>
      <c r="Q116" s="5"/>
      <c r="R116" s="5"/>
      <c r="S116" s="5"/>
      <c r="T116" s="5"/>
      <c r="U116" s="5"/>
      <c r="V116" s="5"/>
      <c r="W116" s="5"/>
      <c r="X116" s="5"/>
      <c r="Y116" s="5"/>
      <c r="Z116" s="5"/>
      <c r="AA116" s="55"/>
      <c r="AC116" s="5"/>
      <c r="AD116" s="41"/>
      <c r="AE116" s="41"/>
      <c r="AI116" s="42"/>
    </row>
    <row r="117" spans="2:35" x14ac:dyDescent="0.2">
      <c r="D117" s="36">
        <v>1.62</v>
      </c>
      <c r="E117" s="1" t="s">
        <v>651</v>
      </c>
      <c r="F117" s="5" t="s">
        <v>32</v>
      </c>
      <c r="G117" s="5" t="s">
        <v>532</v>
      </c>
      <c r="H117" s="9" t="s">
        <v>652</v>
      </c>
      <c r="I117" s="9" t="s">
        <v>653</v>
      </c>
      <c r="J117" s="1" t="s">
        <v>189</v>
      </c>
      <c r="K117" s="1" t="s">
        <v>190</v>
      </c>
      <c r="L117" s="1" t="s">
        <v>89</v>
      </c>
      <c r="M117" s="38">
        <v>0.5</v>
      </c>
      <c r="N117" s="39"/>
      <c r="O117" s="40"/>
      <c r="P117" s="6" t="s">
        <v>65</v>
      </c>
      <c r="Q117" s="5"/>
      <c r="R117" s="5"/>
      <c r="S117" s="5"/>
      <c r="T117" s="5"/>
      <c r="U117" s="5"/>
      <c r="V117" s="5"/>
      <c r="W117" s="5"/>
      <c r="X117" s="5"/>
      <c r="Y117" s="5"/>
      <c r="Z117" s="5"/>
      <c r="AA117" s="55"/>
      <c r="AC117" s="5"/>
      <c r="AD117" s="41"/>
      <c r="AE117" s="41"/>
      <c r="AI117" s="42"/>
    </row>
    <row r="118" spans="2:35" x14ac:dyDescent="0.2">
      <c r="D118" s="36">
        <v>1.621</v>
      </c>
      <c r="E118" s="1" t="s">
        <v>654</v>
      </c>
      <c r="F118" s="5" t="s">
        <v>32</v>
      </c>
      <c r="G118" s="5" t="s">
        <v>532</v>
      </c>
      <c r="H118" s="9" t="s">
        <v>655</v>
      </c>
      <c r="I118" s="9" t="s">
        <v>656</v>
      </c>
      <c r="J118" s="1" t="s">
        <v>105</v>
      </c>
      <c r="K118" s="1" t="s">
        <v>106</v>
      </c>
      <c r="L118" s="1" t="s">
        <v>345</v>
      </c>
      <c r="M118" s="38">
        <v>1.25</v>
      </c>
      <c r="N118" s="39"/>
      <c r="O118" s="40"/>
      <c r="P118" s="6" t="s">
        <v>65</v>
      </c>
      <c r="Q118" s="5"/>
      <c r="R118" s="5"/>
      <c r="S118" s="5"/>
      <c r="T118" s="5"/>
      <c r="U118" s="5"/>
      <c r="V118" s="5"/>
      <c r="W118" s="5"/>
      <c r="X118" s="5"/>
      <c r="Y118" s="5"/>
      <c r="Z118" s="5"/>
      <c r="AA118" s="55"/>
      <c r="AC118" s="5"/>
      <c r="AD118" s="41"/>
      <c r="AE118" s="41"/>
      <c r="AI118" s="42"/>
    </row>
    <row r="119" spans="2:35" x14ac:dyDescent="0.2">
      <c r="B119" s="17" t="s">
        <v>657</v>
      </c>
      <c r="C119" s="17"/>
      <c r="D119" s="56"/>
      <c r="E119" s="19"/>
      <c r="F119" s="19"/>
      <c r="G119" s="19"/>
      <c r="H119" s="20"/>
      <c r="I119" s="20"/>
      <c r="J119" s="20"/>
      <c r="K119" s="20"/>
      <c r="L119" s="20"/>
      <c r="M119" s="21">
        <v>2167.3403655697584</v>
      </c>
      <c r="N119" s="21"/>
      <c r="O119" s="57"/>
      <c r="P119" s="19"/>
      <c r="Q119" s="23"/>
      <c r="R119" s="23"/>
      <c r="S119" s="23"/>
      <c r="T119" s="23"/>
      <c r="U119" s="23"/>
      <c r="V119" s="23"/>
      <c r="W119" s="23"/>
      <c r="X119" s="23"/>
      <c r="Y119" s="23"/>
      <c r="Z119" s="23"/>
      <c r="AA119" s="23"/>
      <c r="AB119" s="23"/>
      <c r="AC119" s="23"/>
      <c r="AD119" s="19"/>
      <c r="AE119" s="24"/>
      <c r="AF119" s="23"/>
      <c r="AG119" s="23"/>
      <c r="AH119" s="20"/>
      <c r="AI119" s="25"/>
    </row>
    <row r="120" spans="2:35" s="26" customFormat="1" x14ac:dyDescent="0.2">
      <c r="C120" s="27" t="s">
        <v>658</v>
      </c>
      <c r="D120" s="49"/>
      <c r="E120" s="27"/>
      <c r="F120" s="27"/>
      <c r="G120" s="27"/>
      <c r="H120" s="2"/>
      <c r="I120" s="2"/>
      <c r="J120" s="2"/>
      <c r="K120" s="2"/>
      <c r="L120" s="2"/>
      <c r="M120" s="31">
        <v>122.8283777530651</v>
      </c>
      <c r="N120" s="31"/>
      <c r="O120" s="48"/>
      <c r="P120" s="27"/>
      <c r="Q120" s="2"/>
      <c r="R120" s="2"/>
      <c r="S120" s="2"/>
      <c r="T120" s="2"/>
      <c r="U120" s="2"/>
      <c r="V120" s="2"/>
      <c r="W120" s="2"/>
      <c r="X120" s="2"/>
      <c r="Y120" s="2"/>
      <c r="Z120" s="2"/>
      <c r="AA120" s="2"/>
      <c r="AB120" s="50"/>
      <c r="AC120" s="2"/>
      <c r="AD120" s="27"/>
      <c r="AE120" s="27"/>
      <c r="AF120" s="50"/>
      <c r="AG120" s="50"/>
      <c r="AH120" s="2"/>
      <c r="AI120" s="2"/>
    </row>
    <row r="121" spans="2:35" ht="39.75" customHeight="1" x14ac:dyDescent="0.2">
      <c r="D121" s="36">
        <v>2.0009999999999999</v>
      </c>
      <c r="E121" s="1" t="s">
        <v>659</v>
      </c>
      <c r="F121" s="6" t="s">
        <v>660</v>
      </c>
      <c r="G121" s="6" t="s">
        <v>658</v>
      </c>
      <c r="H121" s="9" t="s">
        <v>661</v>
      </c>
      <c r="I121" s="9" t="s">
        <v>662</v>
      </c>
      <c r="J121" s="1" t="s">
        <v>149</v>
      </c>
      <c r="K121" s="1" t="s">
        <v>123</v>
      </c>
      <c r="L121" s="1" t="s">
        <v>663</v>
      </c>
      <c r="M121" s="58">
        <v>122.8283777530651</v>
      </c>
      <c r="N121" s="59">
        <v>95500</v>
      </c>
      <c r="O121" s="40">
        <f>(M121*1000000)/N121</f>
        <v>1286.1610235923047</v>
      </c>
      <c r="P121" s="6" t="s">
        <v>39</v>
      </c>
      <c r="Q121" s="5" t="s">
        <v>664</v>
      </c>
      <c r="R121" s="5" t="s">
        <v>665</v>
      </c>
      <c r="S121" s="5">
        <v>0</v>
      </c>
      <c r="T121" s="5">
        <v>0</v>
      </c>
      <c r="U121" s="5">
        <v>0</v>
      </c>
      <c r="V121" s="5"/>
      <c r="W121" s="5"/>
      <c r="X121" s="5"/>
      <c r="Y121" s="5"/>
      <c r="Z121" s="5"/>
      <c r="AA121" s="5"/>
      <c r="AC121" s="41" t="s">
        <v>64</v>
      </c>
      <c r="AD121" s="41" t="s">
        <v>64</v>
      </c>
      <c r="AE121" s="41" t="s">
        <v>42</v>
      </c>
      <c r="AF121" s="5" t="s">
        <v>43</v>
      </c>
      <c r="AG121" s="5" t="s">
        <v>666</v>
      </c>
      <c r="AI121" s="42" t="s">
        <v>667</v>
      </c>
    </row>
    <row r="122" spans="2:35" ht="25.5" x14ac:dyDescent="0.2">
      <c r="D122" s="36">
        <v>2.0019999999999998</v>
      </c>
      <c r="E122" s="1" t="s">
        <v>158</v>
      </c>
      <c r="F122" s="6" t="s">
        <v>660</v>
      </c>
      <c r="G122" s="6" t="s">
        <v>658</v>
      </c>
      <c r="H122" s="9" t="s">
        <v>668</v>
      </c>
      <c r="I122" s="9" t="s">
        <v>160</v>
      </c>
      <c r="J122" s="1" t="s">
        <v>161</v>
      </c>
      <c r="K122" s="1" t="s">
        <v>161</v>
      </c>
      <c r="L122" s="1" t="s">
        <v>669</v>
      </c>
      <c r="M122" s="58" t="s">
        <v>117</v>
      </c>
      <c r="N122" s="59"/>
      <c r="O122" s="60"/>
      <c r="P122" s="6" t="s">
        <v>65</v>
      </c>
      <c r="Q122" s="5" t="s">
        <v>670</v>
      </c>
      <c r="R122" s="5" t="s">
        <v>671</v>
      </c>
      <c r="S122" s="5">
        <v>0</v>
      </c>
      <c r="T122" s="5">
        <v>0</v>
      </c>
      <c r="U122" s="5">
        <v>0</v>
      </c>
      <c r="V122" s="5"/>
      <c r="W122" s="5"/>
      <c r="X122" s="5"/>
      <c r="Y122" s="5"/>
      <c r="Z122" s="5"/>
      <c r="AA122" s="5"/>
      <c r="AC122" s="41" t="s">
        <v>64</v>
      </c>
      <c r="AD122" s="41" t="s">
        <v>64</v>
      </c>
      <c r="AE122" s="41" t="s">
        <v>42</v>
      </c>
      <c r="AI122" s="42"/>
    </row>
    <row r="123" spans="2:35" s="26" customFormat="1" x14ac:dyDescent="0.2">
      <c r="C123" s="27" t="s">
        <v>274</v>
      </c>
      <c r="D123" s="49"/>
      <c r="E123" s="27"/>
      <c r="F123" s="27"/>
      <c r="G123" s="27"/>
      <c r="H123" s="2"/>
      <c r="I123" s="2"/>
      <c r="J123" s="2"/>
      <c r="K123" s="2"/>
      <c r="L123" s="2"/>
      <c r="M123" s="31">
        <v>0.84042393446710617</v>
      </c>
      <c r="N123" s="61"/>
      <c r="O123" s="48"/>
      <c r="P123" s="27"/>
      <c r="Q123" s="2"/>
      <c r="R123" s="2"/>
      <c r="S123" s="2"/>
      <c r="T123" s="2"/>
      <c r="U123" s="2"/>
      <c r="V123" s="2"/>
      <c r="W123" s="2"/>
      <c r="X123" s="2"/>
      <c r="Y123" s="2"/>
      <c r="Z123" s="2"/>
      <c r="AA123" s="2"/>
      <c r="AB123" s="50"/>
      <c r="AC123" s="27"/>
      <c r="AD123" s="27"/>
      <c r="AE123" s="27"/>
      <c r="AF123" s="50"/>
      <c r="AG123" s="50"/>
      <c r="AH123" s="2"/>
      <c r="AI123" s="2"/>
    </row>
    <row r="124" spans="2:35" ht="25.5" x14ac:dyDescent="0.2">
      <c r="D124" s="36">
        <v>2.101</v>
      </c>
      <c r="E124" s="1" t="s">
        <v>672</v>
      </c>
      <c r="F124" s="6" t="s">
        <v>660</v>
      </c>
      <c r="G124" s="6" t="s">
        <v>274</v>
      </c>
      <c r="H124" s="9" t="s">
        <v>673</v>
      </c>
      <c r="I124" s="9" t="s">
        <v>674</v>
      </c>
      <c r="J124" s="1" t="s">
        <v>149</v>
      </c>
      <c r="K124" s="1" t="s">
        <v>123</v>
      </c>
      <c r="L124" s="1" t="s">
        <v>675</v>
      </c>
      <c r="M124" s="58">
        <v>0.84042393446710617</v>
      </c>
      <c r="N124" s="59"/>
      <c r="O124" s="60"/>
      <c r="P124" s="6" t="s">
        <v>39</v>
      </c>
      <c r="Q124" s="5" t="s">
        <v>676</v>
      </c>
      <c r="R124" s="5" t="s">
        <v>677</v>
      </c>
      <c r="S124" s="5">
        <v>0</v>
      </c>
      <c r="T124" s="5">
        <v>0</v>
      </c>
      <c r="U124" s="5">
        <v>0</v>
      </c>
      <c r="V124" s="5"/>
      <c r="W124" s="5"/>
      <c r="X124" s="5"/>
      <c r="Y124" s="5"/>
      <c r="Z124" s="5"/>
      <c r="AA124" s="5"/>
      <c r="AC124" s="41" t="s">
        <v>64</v>
      </c>
      <c r="AD124" s="41" t="s">
        <v>64</v>
      </c>
      <c r="AE124" s="41" t="s">
        <v>42</v>
      </c>
      <c r="AF124" s="5" t="s">
        <v>43</v>
      </c>
      <c r="AG124" s="5" t="s">
        <v>666</v>
      </c>
      <c r="AH124" s="9" t="s">
        <v>678</v>
      </c>
      <c r="AI124" s="42" t="s">
        <v>45</v>
      </c>
    </row>
    <row r="125" spans="2:35" s="26" customFormat="1" x14ac:dyDescent="0.2">
      <c r="C125" s="27" t="s">
        <v>304</v>
      </c>
      <c r="D125" s="49"/>
      <c r="E125" s="27"/>
      <c r="F125" s="27"/>
      <c r="G125" s="27"/>
      <c r="H125" s="2"/>
      <c r="I125" s="2"/>
      <c r="J125" s="2"/>
      <c r="K125" s="2"/>
      <c r="L125" s="2"/>
      <c r="M125" s="31">
        <v>201.00551651777039</v>
      </c>
      <c r="N125" s="61"/>
      <c r="O125" s="48"/>
      <c r="P125" s="27"/>
      <c r="Q125" s="2"/>
      <c r="R125" s="2"/>
      <c r="S125" s="2"/>
      <c r="T125" s="2"/>
      <c r="U125" s="2"/>
      <c r="V125" s="2"/>
      <c r="W125" s="2"/>
      <c r="X125" s="2"/>
      <c r="Y125" s="2"/>
      <c r="Z125" s="2"/>
      <c r="AA125" s="2"/>
      <c r="AB125" s="50"/>
      <c r="AC125" s="27"/>
      <c r="AD125" s="27"/>
      <c r="AE125" s="27"/>
      <c r="AF125" s="50"/>
      <c r="AG125" s="50"/>
      <c r="AH125" s="2"/>
      <c r="AI125" s="2"/>
    </row>
    <row r="126" spans="2:35" ht="25.5" x14ac:dyDescent="0.2">
      <c r="D126" s="36">
        <v>2.2009999999999996</v>
      </c>
      <c r="E126" s="1" t="s">
        <v>679</v>
      </c>
      <c r="F126" s="6" t="s">
        <v>660</v>
      </c>
      <c r="G126" s="6" t="s">
        <v>304</v>
      </c>
      <c r="H126" s="9" t="s">
        <v>680</v>
      </c>
      <c r="I126" s="9" t="s">
        <v>681</v>
      </c>
      <c r="J126" s="1" t="s">
        <v>105</v>
      </c>
      <c r="K126" s="1" t="s">
        <v>106</v>
      </c>
      <c r="L126" s="1" t="s">
        <v>663</v>
      </c>
      <c r="M126" s="58">
        <v>31.795393525486489</v>
      </c>
      <c r="N126" s="59">
        <v>43000</v>
      </c>
      <c r="O126" s="60">
        <f>M126/N126*1000000</f>
        <v>739.42775640666252</v>
      </c>
      <c r="P126" s="6" t="s">
        <v>39</v>
      </c>
      <c r="Q126" s="5" t="s">
        <v>682</v>
      </c>
      <c r="R126" s="5" t="s">
        <v>683</v>
      </c>
      <c r="S126" s="5">
        <v>0</v>
      </c>
      <c r="T126" s="5">
        <v>0</v>
      </c>
      <c r="U126" s="5">
        <v>0</v>
      </c>
      <c r="V126" s="5"/>
      <c r="W126" s="5"/>
      <c r="X126" s="5"/>
      <c r="Y126" s="5"/>
      <c r="Z126" s="5"/>
      <c r="AA126" s="5"/>
      <c r="AC126" s="41" t="s">
        <v>64</v>
      </c>
      <c r="AD126" s="41" t="s">
        <v>64</v>
      </c>
      <c r="AE126" s="41" t="s">
        <v>42</v>
      </c>
      <c r="AF126" s="5" t="s">
        <v>43</v>
      </c>
      <c r="AG126" s="5" t="s">
        <v>666</v>
      </c>
      <c r="AI126" s="42" t="s">
        <v>45</v>
      </c>
    </row>
    <row r="127" spans="2:35" ht="25.5" x14ac:dyDescent="0.2">
      <c r="D127" s="36">
        <v>2.2029999999999998</v>
      </c>
      <c r="E127" s="1" t="s">
        <v>684</v>
      </c>
      <c r="F127" s="6" t="s">
        <v>660</v>
      </c>
      <c r="G127" s="6" t="s">
        <v>304</v>
      </c>
      <c r="H127" s="9" t="s">
        <v>685</v>
      </c>
      <c r="I127" s="9" t="s">
        <v>686</v>
      </c>
      <c r="J127" s="1" t="s">
        <v>149</v>
      </c>
      <c r="K127" s="1" t="s">
        <v>123</v>
      </c>
      <c r="L127" s="1" t="s">
        <v>663</v>
      </c>
      <c r="M127" s="58">
        <v>168.90190542303444</v>
      </c>
      <c r="N127" s="59">
        <v>12000</v>
      </c>
      <c r="O127" s="60">
        <f>M127/N127*1000000</f>
        <v>14075.158785252868</v>
      </c>
      <c r="P127" s="6" t="s">
        <v>39</v>
      </c>
      <c r="Q127" s="5" t="s">
        <v>687</v>
      </c>
      <c r="R127" s="5" t="s">
        <v>688</v>
      </c>
      <c r="S127" s="5">
        <v>0</v>
      </c>
      <c r="T127" s="5">
        <v>0</v>
      </c>
      <c r="U127" s="5">
        <v>0</v>
      </c>
      <c r="V127" s="5"/>
      <c r="W127" s="5"/>
      <c r="X127" s="5"/>
      <c r="Y127" s="5"/>
      <c r="Z127" s="5"/>
      <c r="AA127" s="5"/>
      <c r="AC127" s="41" t="s">
        <v>64</v>
      </c>
      <c r="AD127" s="41" t="s">
        <v>64</v>
      </c>
      <c r="AE127" s="41" t="s">
        <v>42</v>
      </c>
      <c r="AF127" s="5" t="s">
        <v>43</v>
      </c>
      <c r="AG127" s="5" t="s">
        <v>666</v>
      </c>
      <c r="AI127" s="42" t="s">
        <v>667</v>
      </c>
    </row>
    <row r="128" spans="2:35" ht="25.5" x14ac:dyDescent="0.2">
      <c r="D128" s="36">
        <v>2.2039999999999997</v>
      </c>
      <c r="E128" s="1" t="s">
        <v>689</v>
      </c>
      <c r="F128" s="6" t="s">
        <v>660</v>
      </c>
      <c r="G128" s="6" t="s">
        <v>304</v>
      </c>
      <c r="H128" s="9" t="s">
        <v>690</v>
      </c>
      <c r="I128" s="9" t="s">
        <v>691</v>
      </c>
      <c r="J128" s="1" t="s">
        <v>142</v>
      </c>
      <c r="K128" s="1" t="s">
        <v>142</v>
      </c>
      <c r="L128" s="1" t="s">
        <v>692</v>
      </c>
      <c r="M128" s="58">
        <v>0.30821756924944504</v>
      </c>
      <c r="N128" s="59"/>
      <c r="O128" s="60"/>
      <c r="P128" s="6" t="s">
        <v>39</v>
      </c>
      <c r="Q128" s="5" t="s">
        <v>693</v>
      </c>
      <c r="R128" s="5" t="s">
        <v>694</v>
      </c>
      <c r="S128" s="5">
        <v>0</v>
      </c>
      <c r="T128" s="5">
        <v>0</v>
      </c>
      <c r="U128" s="5">
        <v>0</v>
      </c>
      <c r="V128" s="5"/>
      <c r="W128" s="5"/>
      <c r="X128" s="5"/>
      <c r="Y128" s="5"/>
      <c r="Z128" s="5"/>
      <c r="AA128" s="5"/>
      <c r="AC128" s="41" t="s">
        <v>64</v>
      </c>
      <c r="AD128" s="41" t="s">
        <v>64</v>
      </c>
      <c r="AE128" s="41" t="s">
        <v>42</v>
      </c>
      <c r="AF128" s="5" t="s">
        <v>43</v>
      </c>
      <c r="AG128" s="5" t="s">
        <v>666</v>
      </c>
      <c r="AH128" s="9" t="s">
        <v>678</v>
      </c>
      <c r="AI128" s="42" t="s">
        <v>45</v>
      </c>
    </row>
    <row r="129" spans="3:35" x14ac:dyDescent="0.2">
      <c r="D129" s="36">
        <v>2.2050000000000001</v>
      </c>
      <c r="E129" s="1" t="s">
        <v>695</v>
      </c>
      <c r="F129" s="6" t="s">
        <v>660</v>
      </c>
      <c r="G129" s="6" t="s">
        <v>304</v>
      </c>
      <c r="H129" s="9" t="s">
        <v>696</v>
      </c>
      <c r="I129" s="9" t="s">
        <v>697</v>
      </c>
      <c r="J129" s="1" t="s">
        <v>149</v>
      </c>
      <c r="K129" s="1" t="s">
        <v>123</v>
      </c>
      <c r="M129" s="58" t="s">
        <v>64</v>
      </c>
      <c r="N129" s="59"/>
      <c r="O129" s="60"/>
      <c r="P129" s="6" t="s">
        <v>39</v>
      </c>
      <c r="Q129" s="5" t="s">
        <v>698</v>
      </c>
      <c r="R129" s="5" t="s">
        <v>699</v>
      </c>
      <c r="S129" s="5">
        <v>0</v>
      </c>
      <c r="T129" s="5">
        <v>0</v>
      </c>
      <c r="U129" s="5">
        <v>0</v>
      </c>
      <c r="V129" s="5"/>
      <c r="W129" s="5"/>
      <c r="X129" s="5"/>
      <c r="Y129" s="5"/>
      <c r="Z129" s="5"/>
      <c r="AA129" s="5"/>
      <c r="AC129" s="41" t="s">
        <v>64</v>
      </c>
      <c r="AD129" s="41" t="s">
        <v>64</v>
      </c>
      <c r="AE129" s="41" t="s">
        <v>42</v>
      </c>
      <c r="AI129" s="42"/>
    </row>
    <row r="130" spans="3:35" ht="76.5" x14ac:dyDescent="0.2">
      <c r="D130" s="36">
        <v>2.206</v>
      </c>
      <c r="E130" s="1" t="s">
        <v>700</v>
      </c>
      <c r="F130" s="6" t="s">
        <v>660</v>
      </c>
      <c r="G130" s="6" t="s">
        <v>304</v>
      </c>
      <c r="H130" s="9" t="s">
        <v>701</v>
      </c>
      <c r="I130" s="9" t="s">
        <v>702</v>
      </c>
      <c r="J130" s="1" t="s">
        <v>122</v>
      </c>
      <c r="K130" s="1" t="s">
        <v>123</v>
      </c>
      <c r="L130" s="1" t="s">
        <v>703</v>
      </c>
      <c r="M130" s="58" t="s">
        <v>117</v>
      </c>
      <c r="N130" s="59"/>
      <c r="O130" s="60"/>
      <c r="P130" s="6" t="s">
        <v>39</v>
      </c>
      <c r="Q130" s="5" t="s">
        <v>704</v>
      </c>
      <c r="R130" s="5">
        <v>0</v>
      </c>
      <c r="S130" s="5" t="s">
        <v>705</v>
      </c>
      <c r="T130" s="5" t="s">
        <v>706</v>
      </c>
      <c r="U130" s="5">
        <v>0</v>
      </c>
      <c r="V130" s="5"/>
      <c r="W130" s="5"/>
      <c r="X130" s="5"/>
      <c r="Y130" s="5"/>
      <c r="Z130" s="5"/>
      <c r="AA130" s="5"/>
      <c r="AC130" s="41" t="s">
        <v>64</v>
      </c>
      <c r="AD130" s="41" t="s">
        <v>64</v>
      </c>
      <c r="AE130" s="41" t="s">
        <v>42</v>
      </c>
      <c r="AF130" s="5" t="s">
        <v>43</v>
      </c>
      <c r="AG130" s="5" t="s">
        <v>666</v>
      </c>
      <c r="AI130" s="42"/>
    </row>
    <row r="131" spans="3:35" s="26" customFormat="1" x14ac:dyDescent="0.2">
      <c r="C131" s="27" t="s">
        <v>331</v>
      </c>
      <c r="D131" s="49"/>
      <c r="E131" s="27"/>
      <c r="F131" s="27"/>
      <c r="G131" s="27"/>
      <c r="H131" s="2"/>
      <c r="I131" s="2"/>
      <c r="J131" s="2"/>
      <c r="K131" s="2"/>
      <c r="L131" s="2"/>
      <c r="M131" s="31">
        <v>333.692134006701</v>
      </c>
      <c r="N131" s="61"/>
      <c r="O131" s="48"/>
      <c r="P131" s="27"/>
      <c r="Q131" s="2"/>
      <c r="R131" s="2"/>
      <c r="S131" s="2"/>
      <c r="T131" s="2"/>
      <c r="U131" s="2"/>
      <c r="V131" s="2"/>
      <c r="W131" s="2"/>
      <c r="X131" s="2"/>
      <c r="Y131" s="2"/>
      <c r="Z131" s="2"/>
      <c r="AA131" s="2"/>
      <c r="AB131" s="50"/>
      <c r="AC131" s="27"/>
      <c r="AD131" s="27"/>
      <c r="AE131" s="27"/>
      <c r="AF131" s="50"/>
      <c r="AG131" s="50"/>
      <c r="AH131" s="2"/>
      <c r="AI131" s="2"/>
    </row>
    <row r="132" spans="3:35" ht="25.5" x14ac:dyDescent="0.2">
      <c r="D132" s="36">
        <v>2.3009999999999997</v>
      </c>
      <c r="E132" s="1" t="s">
        <v>707</v>
      </c>
      <c r="F132" s="6" t="s">
        <v>660</v>
      </c>
      <c r="G132" s="5" t="s">
        <v>331</v>
      </c>
      <c r="H132" s="9" t="s">
        <v>708</v>
      </c>
      <c r="I132" s="9" t="s">
        <v>334</v>
      </c>
      <c r="J132" s="1" t="s">
        <v>122</v>
      </c>
      <c r="K132" s="1" t="s">
        <v>123</v>
      </c>
      <c r="L132" s="1" t="s">
        <v>709</v>
      </c>
      <c r="M132" s="58">
        <v>2.3111658197845415</v>
      </c>
      <c r="N132" s="59">
        <v>385</v>
      </c>
      <c r="O132" s="60">
        <f>M132/N132*1000000</f>
        <v>6003.0281033364718</v>
      </c>
      <c r="P132" s="6" t="s">
        <v>39</v>
      </c>
      <c r="Q132" s="5" t="s">
        <v>710</v>
      </c>
      <c r="R132" s="5" t="s">
        <v>347</v>
      </c>
      <c r="S132" s="5">
        <v>0</v>
      </c>
      <c r="T132" s="5">
        <v>0</v>
      </c>
      <c r="U132" s="5">
        <v>0</v>
      </c>
      <c r="V132" s="5"/>
      <c r="W132" s="5"/>
      <c r="X132" s="5"/>
      <c r="Y132" s="5"/>
      <c r="Z132" s="5"/>
      <c r="AA132" s="5"/>
      <c r="AC132" s="41" t="s">
        <v>64</v>
      </c>
      <c r="AD132" s="41" t="s">
        <v>64</v>
      </c>
      <c r="AE132" s="41" t="s">
        <v>42</v>
      </c>
      <c r="AF132" s="5" t="s">
        <v>43</v>
      </c>
      <c r="AG132" s="5" t="s">
        <v>666</v>
      </c>
      <c r="AI132" s="42" t="s">
        <v>45</v>
      </c>
    </row>
    <row r="133" spans="3:35" ht="25.5" x14ac:dyDescent="0.2">
      <c r="D133" s="36">
        <v>2.3029999999999999</v>
      </c>
      <c r="E133" s="1" t="s">
        <v>711</v>
      </c>
      <c r="F133" s="6" t="s">
        <v>660</v>
      </c>
      <c r="G133" s="5" t="s">
        <v>331</v>
      </c>
      <c r="H133" s="9" t="s">
        <v>712</v>
      </c>
      <c r="I133" s="9" t="s">
        <v>713</v>
      </c>
      <c r="J133" s="1" t="s">
        <v>105</v>
      </c>
      <c r="K133" s="1" t="s">
        <v>106</v>
      </c>
      <c r="L133" s="1" t="s">
        <v>663</v>
      </c>
      <c r="M133" s="58">
        <v>0</v>
      </c>
      <c r="N133" s="59"/>
      <c r="O133" s="60"/>
      <c r="P133" s="6" t="s">
        <v>39</v>
      </c>
      <c r="Q133" s="5" t="s">
        <v>714</v>
      </c>
      <c r="R133" s="5" t="s">
        <v>715</v>
      </c>
      <c r="S133" s="5">
        <v>0</v>
      </c>
      <c r="T133" s="5">
        <v>0</v>
      </c>
      <c r="U133" s="5">
        <v>0</v>
      </c>
      <c r="V133" s="5"/>
      <c r="W133" s="5"/>
      <c r="X133" s="5"/>
      <c r="Y133" s="5"/>
      <c r="Z133" s="5"/>
      <c r="AA133" s="5"/>
      <c r="AC133" s="41" t="s">
        <v>64</v>
      </c>
      <c r="AD133" s="41" t="s">
        <v>64</v>
      </c>
      <c r="AE133" s="41" t="s">
        <v>42</v>
      </c>
      <c r="AF133" s="5" t="s">
        <v>43</v>
      </c>
      <c r="AG133" s="5" t="s">
        <v>666</v>
      </c>
      <c r="AH133" s="9" t="s">
        <v>678</v>
      </c>
      <c r="AI133" s="42" t="s">
        <v>45</v>
      </c>
    </row>
    <row r="134" spans="3:35" ht="25.5" x14ac:dyDescent="0.2">
      <c r="D134" s="36">
        <v>2.3039999999999998</v>
      </c>
      <c r="E134" s="1" t="s">
        <v>716</v>
      </c>
      <c r="F134" s="6" t="s">
        <v>660</v>
      </c>
      <c r="G134" s="5" t="s">
        <v>331</v>
      </c>
      <c r="H134" s="9" t="s">
        <v>717</v>
      </c>
      <c r="I134" s="9" t="s">
        <v>354</v>
      </c>
      <c r="J134" s="1" t="s">
        <v>149</v>
      </c>
      <c r="K134" s="1" t="s">
        <v>123</v>
      </c>
      <c r="L134" s="1" t="s">
        <v>663</v>
      </c>
      <c r="M134" s="58">
        <v>0.84042393446710617</v>
      </c>
      <c r="N134" s="59">
        <v>38000</v>
      </c>
      <c r="O134" s="60">
        <f>M134/N134*1000000</f>
        <v>22.11641932808174</v>
      </c>
      <c r="P134" s="6" t="s">
        <v>39</v>
      </c>
      <c r="Q134" s="5" t="s">
        <v>718</v>
      </c>
      <c r="R134" s="5" t="s">
        <v>356</v>
      </c>
      <c r="S134" s="5">
        <v>0</v>
      </c>
      <c r="T134" s="5">
        <v>0</v>
      </c>
      <c r="U134" s="5">
        <v>0</v>
      </c>
      <c r="V134" s="5"/>
      <c r="W134" s="5"/>
      <c r="X134" s="5"/>
      <c r="Y134" s="5"/>
      <c r="Z134" s="5"/>
      <c r="AA134" s="5"/>
      <c r="AC134" s="41" t="s">
        <v>64</v>
      </c>
      <c r="AD134" s="41" t="s">
        <v>64</v>
      </c>
      <c r="AE134" s="41" t="s">
        <v>42</v>
      </c>
      <c r="AF134" s="5" t="s">
        <v>43</v>
      </c>
      <c r="AG134" s="5" t="s">
        <v>666</v>
      </c>
      <c r="AH134" s="9" t="s">
        <v>719</v>
      </c>
      <c r="AI134" s="42" t="s">
        <v>45</v>
      </c>
    </row>
    <row r="135" spans="3:35" ht="25.5" x14ac:dyDescent="0.2">
      <c r="D135" s="36">
        <v>2.3050000000000002</v>
      </c>
      <c r="E135" s="1" t="s">
        <v>720</v>
      </c>
      <c r="F135" s="6" t="s">
        <v>660</v>
      </c>
      <c r="G135" s="5" t="s">
        <v>331</v>
      </c>
      <c r="H135" s="9" t="s">
        <v>721</v>
      </c>
      <c r="I135" s="9" t="s">
        <v>722</v>
      </c>
      <c r="J135" s="1" t="s">
        <v>149</v>
      </c>
      <c r="K135" s="1" t="s">
        <v>123</v>
      </c>
      <c r="L135" s="1" t="s">
        <v>663</v>
      </c>
      <c r="M135" s="58">
        <v>254.21772254485242</v>
      </c>
      <c r="N135" s="59">
        <v>18500</v>
      </c>
      <c r="O135" s="60">
        <f>M135/N135*1000000</f>
        <v>13741.498515937968</v>
      </c>
      <c r="P135" s="6" t="s">
        <v>39</v>
      </c>
      <c r="Q135" s="5" t="s">
        <v>723</v>
      </c>
      <c r="R135" s="5" t="s">
        <v>347</v>
      </c>
      <c r="S135" s="5">
        <v>0</v>
      </c>
      <c r="T135" s="5">
        <v>0</v>
      </c>
      <c r="U135" s="5">
        <v>0</v>
      </c>
      <c r="V135" s="5"/>
      <c r="W135" s="5"/>
      <c r="X135" s="5"/>
      <c r="Y135" s="5"/>
      <c r="Z135" s="5"/>
      <c r="AA135" s="5"/>
      <c r="AC135" s="41" t="s">
        <v>64</v>
      </c>
      <c r="AD135" s="41" t="s">
        <v>64</v>
      </c>
      <c r="AE135" s="41" t="s">
        <v>42</v>
      </c>
      <c r="AF135" s="5" t="s">
        <v>43</v>
      </c>
      <c r="AG135" s="5" t="s">
        <v>666</v>
      </c>
      <c r="AI135" s="42" t="s">
        <v>45</v>
      </c>
    </row>
    <row r="136" spans="3:35" ht="25.5" x14ac:dyDescent="0.2">
      <c r="D136" s="36">
        <v>2.3059999999999996</v>
      </c>
      <c r="E136" s="1" t="s">
        <v>724</v>
      </c>
      <c r="F136" s="6" t="s">
        <v>660</v>
      </c>
      <c r="G136" s="5" t="s">
        <v>331</v>
      </c>
      <c r="H136" s="9" t="s">
        <v>725</v>
      </c>
      <c r="I136" s="9" t="s">
        <v>722</v>
      </c>
      <c r="J136" s="1" t="s">
        <v>149</v>
      </c>
      <c r="K136" s="1" t="s">
        <v>123</v>
      </c>
      <c r="L136" s="1" t="s">
        <v>663</v>
      </c>
      <c r="M136" s="58">
        <v>45.803104428457289</v>
      </c>
      <c r="N136" s="59"/>
      <c r="O136" s="60"/>
      <c r="P136" s="6" t="s">
        <v>39</v>
      </c>
      <c r="Q136" s="5" t="s">
        <v>726</v>
      </c>
      <c r="R136" s="5" t="s">
        <v>351</v>
      </c>
      <c r="S136" s="5">
        <v>0</v>
      </c>
      <c r="T136" s="5">
        <v>0</v>
      </c>
      <c r="U136" s="5">
        <v>0</v>
      </c>
      <c r="V136" s="5"/>
      <c r="W136" s="5"/>
      <c r="X136" s="5"/>
      <c r="Y136" s="5"/>
      <c r="Z136" s="5"/>
      <c r="AA136" s="5"/>
      <c r="AC136" s="41" t="s">
        <v>64</v>
      </c>
      <c r="AD136" s="41" t="s">
        <v>64</v>
      </c>
      <c r="AE136" s="41" t="s">
        <v>42</v>
      </c>
      <c r="AF136" s="5" t="s">
        <v>43</v>
      </c>
      <c r="AG136" s="5" t="s">
        <v>666</v>
      </c>
      <c r="AH136" s="9" t="s">
        <v>678</v>
      </c>
      <c r="AI136" s="42" t="s">
        <v>45</v>
      </c>
    </row>
    <row r="137" spans="3:35" ht="25.5" x14ac:dyDescent="0.2">
      <c r="D137" s="36">
        <v>2.3069999999999999</v>
      </c>
      <c r="E137" s="1" t="s">
        <v>727</v>
      </c>
      <c r="F137" s="6" t="s">
        <v>660</v>
      </c>
      <c r="G137" s="5" t="s">
        <v>331</v>
      </c>
      <c r="H137" s="9" t="s">
        <v>728</v>
      </c>
      <c r="I137" s="9" t="s">
        <v>722</v>
      </c>
      <c r="J137" s="1" t="s">
        <v>149</v>
      </c>
      <c r="K137" s="1" t="s">
        <v>123</v>
      </c>
      <c r="L137" s="1" t="s">
        <v>663</v>
      </c>
      <c r="M137" s="58">
        <v>1.890953852550989</v>
      </c>
      <c r="N137" s="59">
        <v>3700</v>
      </c>
      <c r="O137" s="60">
        <f>M137/N137*1000000</f>
        <v>511.06860879756459</v>
      </c>
      <c r="P137" s="6" t="s">
        <v>39</v>
      </c>
      <c r="Q137" s="5" t="s">
        <v>723</v>
      </c>
      <c r="R137" s="5" t="s">
        <v>347</v>
      </c>
      <c r="S137" s="5">
        <v>0</v>
      </c>
      <c r="T137" s="5">
        <v>0</v>
      </c>
      <c r="U137" s="5">
        <v>0</v>
      </c>
      <c r="V137" s="5"/>
      <c r="W137" s="5"/>
      <c r="X137" s="5"/>
      <c r="Y137" s="5"/>
      <c r="Z137" s="5"/>
      <c r="AA137" s="5"/>
      <c r="AC137" s="41" t="s">
        <v>64</v>
      </c>
      <c r="AD137" s="41" t="s">
        <v>64</v>
      </c>
      <c r="AE137" s="41" t="s">
        <v>42</v>
      </c>
      <c r="AF137" s="5" t="s">
        <v>43</v>
      </c>
      <c r="AG137" s="5" t="s">
        <v>666</v>
      </c>
      <c r="AI137" s="42" t="s">
        <v>45</v>
      </c>
    </row>
    <row r="138" spans="3:35" ht="25.5" x14ac:dyDescent="0.2">
      <c r="D138" s="36">
        <v>2.3079999999999998</v>
      </c>
      <c r="E138" s="1" t="s">
        <v>362</v>
      </c>
      <c r="F138" s="6" t="s">
        <v>660</v>
      </c>
      <c r="G138" s="5" t="s">
        <v>331</v>
      </c>
      <c r="H138" s="9" t="s">
        <v>729</v>
      </c>
      <c r="I138" s="9" t="s">
        <v>730</v>
      </c>
      <c r="J138" s="1" t="s">
        <v>365</v>
      </c>
      <c r="K138" s="1" t="s">
        <v>366</v>
      </c>
      <c r="L138" s="1" t="s">
        <v>663</v>
      </c>
      <c r="M138" s="58">
        <v>26.343644611086823</v>
      </c>
      <c r="N138" s="59">
        <v>950</v>
      </c>
      <c r="O138" s="60">
        <f>M138/N138*1000000</f>
        <v>27730.152222196655</v>
      </c>
      <c r="P138" s="6" t="s">
        <v>39</v>
      </c>
      <c r="Q138" s="5" t="s">
        <v>731</v>
      </c>
      <c r="R138" s="5" t="s">
        <v>369</v>
      </c>
      <c r="S138" s="5">
        <v>0</v>
      </c>
      <c r="T138" s="5">
        <v>0</v>
      </c>
      <c r="U138" s="5">
        <v>0</v>
      </c>
      <c r="V138" s="5"/>
      <c r="W138" s="5"/>
      <c r="X138" s="5"/>
      <c r="Y138" s="5"/>
      <c r="Z138" s="5"/>
      <c r="AA138" s="5"/>
      <c r="AC138" s="41" t="s">
        <v>64</v>
      </c>
      <c r="AD138" s="41" t="s">
        <v>64</v>
      </c>
      <c r="AE138" s="41" t="s">
        <v>42</v>
      </c>
      <c r="AF138" s="5" t="s">
        <v>43</v>
      </c>
      <c r="AG138" s="5" t="s">
        <v>666</v>
      </c>
      <c r="AI138" s="42" t="s">
        <v>45</v>
      </c>
    </row>
    <row r="139" spans="3:35" ht="25.5" x14ac:dyDescent="0.2">
      <c r="D139" s="36">
        <v>2.3089999999999997</v>
      </c>
      <c r="E139" s="1" t="s">
        <v>357</v>
      </c>
      <c r="F139" s="6" t="s">
        <v>660</v>
      </c>
      <c r="G139" s="5" t="s">
        <v>331</v>
      </c>
      <c r="H139" s="9" t="s">
        <v>732</v>
      </c>
      <c r="I139" s="9" t="s">
        <v>733</v>
      </c>
      <c r="J139" s="1" t="s">
        <v>149</v>
      </c>
      <c r="K139" s="1" t="s">
        <v>123</v>
      </c>
      <c r="L139" s="1" t="s">
        <v>692</v>
      </c>
      <c r="M139" s="58" t="s">
        <v>117</v>
      </c>
      <c r="N139" s="59"/>
      <c r="O139" s="60"/>
      <c r="P139" s="6" t="s">
        <v>39</v>
      </c>
      <c r="Q139" s="5" t="s">
        <v>734</v>
      </c>
      <c r="R139" s="5" t="s">
        <v>735</v>
      </c>
      <c r="S139" s="5">
        <v>0</v>
      </c>
      <c r="T139" s="5">
        <v>0</v>
      </c>
      <c r="U139" s="5">
        <v>0</v>
      </c>
      <c r="V139" s="5"/>
      <c r="W139" s="5"/>
      <c r="X139" s="5"/>
      <c r="Y139" s="5"/>
      <c r="Z139" s="5"/>
      <c r="AA139" s="5"/>
      <c r="AC139" s="41" t="s">
        <v>64</v>
      </c>
      <c r="AD139" s="41" t="s">
        <v>64</v>
      </c>
      <c r="AE139" s="41" t="s">
        <v>42</v>
      </c>
      <c r="AF139" s="5" t="s">
        <v>43</v>
      </c>
      <c r="AG139" s="5" t="s">
        <v>666</v>
      </c>
      <c r="AH139" s="9" t="s">
        <v>678</v>
      </c>
      <c r="AI139" s="42" t="s">
        <v>45</v>
      </c>
    </row>
    <row r="140" spans="3:35" ht="25.5" x14ac:dyDescent="0.2">
      <c r="D140" s="36">
        <v>2.3109999999999999</v>
      </c>
      <c r="E140" s="1" t="s">
        <v>370</v>
      </c>
      <c r="F140" s="6" t="s">
        <v>660</v>
      </c>
      <c r="G140" s="5" t="s">
        <v>331</v>
      </c>
      <c r="H140" s="9" t="s">
        <v>736</v>
      </c>
      <c r="I140" s="9" t="s">
        <v>737</v>
      </c>
      <c r="J140" s="1" t="s">
        <v>142</v>
      </c>
      <c r="K140" s="1" t="s">
        <v>142</v>
      </c>
      <c r="L140" s="1" t="s">
        <v>663</v>
      </c>
      <c r="M140" s="58">
        <v>2.134907066550733</v>
      </c>
      <c r="N140" s="59"/>
      <c r="O140" s="60"/>
      <c r="P140" s="6" t="s">
        <v>39</v>
      </c>
      <c r="Q140" s="5" t="s">
        <v>738</v>
      </c>
      <c r="R140" s="5" t="s">
        <v>375</v>
      </c>
      <c r="S140" s="5">
        <v>0</v>
      </c>
      <c r="T140" s="5">
        <v>0</v>
      </c>
      <c r="U140" s="5">
        <v>0</v>
      </c>
      <c r="V140" s="5"/>
      <c r="W140" s="5"/>
      <c r="X140" s="5"/>
      <c r="Y140" s="5"/>
      <c r="Z140" s="5"/>
      <c r="AA140" s="5"/>
      <c r="AC140" s="41" t="s">
        <v>64</v>
      </c>
      <c r="AD140" s="41" t="s">
        <v>64</v>
      </c>
      <c r="AE140" s="41" t="s">
        <v>42</v>
      </c>
      <c r="AI140" s="42"/>
    </row>
    <row r="141" spans="3:35" ht="25.5" x14ac:dyDescent="0.2">
      <c r="D141" s="36">
        <v>2.3119999999999998</v>
      </c>
      <c r="E141" s="1" t="s">
        <v>739</v>
      </c>
      <c r="F141" s="6" t="s">
        <v>660</v>
      </c>
      <c r="G141" s="5" t="s">
        <v>331</v>
      </c>
      <c r="H141" s="9" t="s">
        <v>740</v>
      </c>
      <c r="I141" s="9" t="s">
        <v>741</v>
      </c>
      <c r="J141" s="1" t="s">
        <v>161</v>
      </c>
      <c r="K141" s="1" t="s">
        <v>161</v>
      </c>
      <c r="L141" s="1" t="s">
        <v>663</v>
      </c>
      <c r="M141" s="58" t="s">
        <v>237</v>
      </c>
      <c r="N141" s="59">
        <v>45</v>
      </c>
      <c r="O141" s="60" t="e">
        <f>M141/N141*1000000</f>
        <v>#VALUE!</v>
      </c>
      <c r="P141" s="6" t="s">
        <v>65</v>
      </c>
      <c r="Q141" s="5" t="s">
        <v>742</v>
      </c>
      <c r="R141" s="5">
        <v>0</v>
      </c>
      <c r="S141" s="5" t="s">
        <v>743</v>
      </c>
      <c r="T141" s="5" t="s">
        <v>744</v>
      </c>
      <c r="U141" s="5" t="s">
        <v>745</v>
      </c>
      <c r="V141" s="5"/>
      <c r="W141" s="5"/>
      <c r="X141" s="5"/>
      <c r="Y141" s="5"/>
      <c r="Z141" s="5"/>
      <c r="AA141" s="5"/>
      <c r="AC141" s="41" t="s">
        <v>64</v>
      </c>
      <c r="AD141" s="41" t="s">
        <v>64</v>
      </c>
      <c r="AE141" s="41" t="s">
        <v>42</v>
      </c>
      <c r="AF141" s="5" t="s">
        <v>43</v>
      </c>
      <c r="AG141" s="5" t="s">
        <v>666</v>
      </c>
      <c r="AI141" s="42" t="s">
        <v>45</v>
      </c>
    </row>
    <row r="142" spans="3:35" ht="25.5" x14ac:dyDescent="0.2">
      <c r="D142" s="36">
        <v>2.3129999999999997</v>
      </c>
      <c r="E142" s="1" t="s">
        <v>746</v>
      </c>
      <c r="F142" s="6" t="s">
        <v>660</v>
      </c>
      <c r="G142" s="5" t="s">
        <v>331</v>
      </c>
      <c r="H142" s="9" t="s">
        <v>747</v>
      </c>
      <c r="I142" s="9" t="s">
        <v>748</v>
      </c>
      <c r="J142" s="1" t="s">
        <v>142</v>
      </c>
      <c r="K142" s="1" t="s">
        <v>142</v>
      </c>
      <c r="L142" s="1" t="s">
        <v>749</v>
      </c>
      <c r="M142" s="58">
        <v>0.1502117489510903</v>
      </c>
      <c r="N142" s="59"/>
      <c r="O142" s="60"/>
      <c r="P142" s="6" t="s">
        <v>39</v>
      </c>
      <c r="Q142" s="5" t="s">
        <v>750</v>
      </c>
      <c r="R142" s="5" t="s">
        <v>380</v>
      </c>
      <c r="S142" s="5">
        <v>0</v>
      </c>
      <c r="T142" s="5">
        <v>0</v>
      </c>
      <c r="U142" s="5">
        <v>0</v>
      </c>
      <c r="V142" s="5"/>
      <c r="W142" s="5"/>
      <c r="X142" s="5"/>
      <c r="Y142" s="5"/>
      <c r="Z142" s="5"/>
      <c r="AA142" s="5"/>
      <c r="AC142" s="41" t="s">
        <v>64</v>
      </c>
      <c r="AD142" s="41" t="s">
        <v>64</v>
      </c>
      <c r="AE142" s="41" t="s">
        <v>42</v>
      </c>
      <c r="AF142" s="5" t="s">
        <v>43</v>
      </c>
      <c r="AG142" s="5" t="s">
        <v>666</v>
      </c>
      <c r="AI142" s="42"/>
    </row>
    <row r="143" spans="3:35" s="26" customFormat="1" x14ac:dyDescent="0.2">
      <c r="C143" s="27" t="s">
        <v>751</v>
      </c>
      <c r="D143" s="49"/>
      <c r="E143" s="27"/>
      <c r="F143" s="27"/>
      <c r="G143" s="27"/>
      <c r="H143" s="2"/>
      <c r="I143" s="2"/>
      <c r="J143" s="2"/>
      <c r="K143" s="2"/>
      <c r="L143" s="2"/>
      <c r="M143" s="31">
        <v>398.00667457891939</v>
      </c>
      <c r="N143" s="61"/>
      <c r="O143" s="48"/>
      <c r="P143" s="27"/>
      <c r="Q143" s="2"/>
      <c r="R143" s="2"/>
      <c r="S143" s="2"/>
      <c r="T143" s="2"/>
      <c r="U143" s="2"/>
      <c r="V143" s="2"/>
      <c r="W143" s="2"/>
      <c r="X143" s="2"/>
      <c r="Y143" s="2"/>
      <c r="Z143" s="2"/>
      <c r="AA143" s="2"/>
      <c r="AB143" s="50"/>
      <c r="AC143" s="27"/>
      <c r="AD143" s="27"/>
      <c r="AE143" s="27"/>
      <c r="AF143" s="50"/>
      <c r="AG143" s="50"/>
      <c r="AH143" s="2"/>
      <c r="AI143" s="2"/>
    </row>
    <row r="144" spans="3:35" ht="84" customHeight="1" x14ac:dyDescent="0.2">
      <c r="D144" s="36">
        <v>2.4009999999999998</v>
      </c>
      <c r="E144" s="1" t="s">
        <v>752</v>
      </c>
      <c r="F144" s="6" t="s">
        <v>660</v>
      </c>
      <c r="G144" s="6" t="s">
        <v>751</v>
      </c>
      <c r="H144" s="9" t="s">
        <v>753</v>
      </c>
      <c r="I144" s="9" t="s">
        <v>754</v>
      </c>
      <c r="J144" s="1" t="s">
        <v>149</v>
      </c>
      <c r="K144" s="1" t="s">
        <v>755</v>
      </c>
      <c r="L144" s="1" t="s">
        <v>663</v>
      </c>
      <c r="M144" s="58">
        <v>398.00667457891939</v>
      </c>
      <c r="N144" s="59">
        <v>65500</v>
      </c>
      <c r="O144" s="60">
        <f>M144/N144*1000000</f>
        <v>6076.4377798308306</v>
      </c>
      <c r="P144" s="6" t="s">
        <v>65</v>
      </c>
      <c r="Q144" s="5" t="s">
        <v>756</v>
      </c>
      <c r="R144" s="5">
        <v>0</v>
      </c>
      <c r="S144" s="5" t="s">
        <v>757</v>
      </c>
      <c r="T144" s="5">
        <v>0</v>
      </c>
      <c r="U144" s="62" t="s">
        <v>758</v>
      </c>
      <c r="V144" s="62"/>
      <c r="W144" s="62"/>
      <c r="X144" s="62"/>
      <c r="Y144" s="62"/>
      <c r="Z144" s="62"/>
      <c r="AA144" s="62"/>
      <c r="AB144" s="62"/>
      <c r="AC144" s="41" t="s">
        <v>64</v>
      </c>
      <c r="AD144" s="41" t="s">
        <v>64</v>
      </c>
      <c r="AE144" s="41" t="s">
        <v>42</v>
      </c>
      <c r="AF144" s="5" t="s">
        <v>43</v>
      </c>
      <c r="AG144" s="5" t="s">
        <v>666</v>
      </c>
      <c r="AI144" s="42" t="s">
        <v>667</v>
      </c>
    </row>
    <row r="145" spans="3:35" s="26" customFormat="1" x14ac:dyDescent="0.2">
      <c r="C145" s="27" t="s">
        <v>759</v>
      </c>
      <c r="D145" s="49"/>
      <c r="E145" s="27"/>
      <c r="F145" s="27"/>
      <c r="G145" s="27"/>
      <c r="H145" s="2"/>
      <c r="I145" s="2"/>
      <c r="J145" s="2"/>
      <c r="K145" s="2"/>
      <c r="L145" s="2"/>
      <c r="M145" s="31">
        <v>444.06916580168149</v>
      </c>
      <c r="N145" s="61"/>
      <c r="O145" s="48"/>
      <c r="P145" s="27"/>
      <c r="Q145" s="2"/>
      <c r="R145" s="2"/>
      <c r="S145" s="2"/>
      <c r="T145" s="2"/>
      <c r="U145" s="2"/>
      <c r="V145" s="2"/>
      <c r="W145" s="2"/>
      <c r="X145" s="2"/>
      <c r="Y145" s="2"/>
      <c r="Z145" s="2"/>
      <c r="AA145" s="2"/>
      <c r="AB145" s="50"/>
      <c r="AC145" s="27"/>
      <c r="AD145" s="27"/>
      <c r="AE145" s="27"/>
      <c r="AF145" s="50"/>
      <c r="AG145" s="50"/>
      <c r="AH145" s="2"/>
      <c r="AI145" s="2"/>
    </row>
    <row r="146" spans="3:35" ht="25.5" x14ac:dyDescent="0.2">
      <c r="D146" s="36">
        <v>2.5009999999999999</v>
      </c>
      <c r="E146" s="1" t="s">
        <v>760</v>
      </c>
      <c r="F146" s="6" t="s">
        <v>660</v>
      </c>
      <c r="G146" s="5" t="s">
        <v>759</v>
      </c>
      <c r="H146" s="9" t="s">
        <v>761</v>
      </c>
      <c r="I146" s="9" t="s">
        <v>762</v>
      </c>
      <c r="J146" s="1" t="s">
        <v>161</v>
      </c>
      <c r="K146" s="1" t="s">
        <v>161</v>
      </c>
      <c r="L146" s="1" t="s">
        <v>669</v>
      </c>
      <c r="M146" s="58" t="s">
        <v>237</v>
      </c>
      <c r="N146" s="59"/>
      <c r="O146" s="60"/>
      <c r="P146" s="6" t="s">
        <v>65</v>
      </c>
      <c r="Q146" s="5" t="s">
        <v>763</v>
      </c>
      <c r="R146" s="5">
        <v>0</v>
      </c>
      <c r="S146" s="5" t="s">
        <v>764</v>
      </c>
      <c r="T146" s="5" t="s">
        <v>765</v>
      </c>
      <c r="U146" s="5" t="s">
        <v>766</v>
      </c>
      <c r="V146" s="5"/>
      <c r="W146" s="5"/>
      <c r="X146" s="5"/>
      <c r="Y146" s="5"/>
      <c r="Z146" s="5"/>
      <c r="AA146" s="5"/>
      <c r="AC146" s="41" t="s">
        <v>64</v>
      </c>
      <c r="AD146" s="41" t="s">
        <v>64</v>
      </c>
      <c r="AE146" s="41" t="s">
        <v>42</v>
      </c>
      <c r="AI146" s="42"/>
    </row>
    <row r="147" spans="3:35" ht="38.25" x14ac:dyDescent="0.2">
      <c r="D147" s="36">
        <v>2.5019999999999998</v>
      </c>
      <c r="E147" s="1" t="s">
        <v>767</v>
      </c>
      <c r="F147" s="6" t="s">
        <v>660</v>
      </c>
      <c r="G147" s="5" t="s">
        <v>759</v>
      </c>
      <c r="H147" s="9" t="s">
        <v>768</v>
      </c>
      <c r="I147" s="9" t="s">
        <v>769</v>
      </c>
      <c r="J147" s="1" t="s">
        <v>149</v>
      </c>
      <c r="K147" s="1" t="s">
        <v>755</v>
      </c>
      <c r="L147" s="1" t="s">
        <v>663</v>
      </c>
      <c r="M147" s="58">
        <v>444.06916580168149</v>
      </c>
      <c r="N147" s="59">
        <v>63000</v>
      </c>
      <c r="O147" s="60">
        <f>M147/N147*1000000</f>
        <v>7048.7169174870087</v>
      </c>
      <c r="P147" s="6" t="s">
        <v>65</v>
      </c>
      <c r="Q147" s="5" t="s">
        <v>770</v>
      </c>
      <c r="R147" s="5">
        <v>0</v>
      </c>
      <c r="S147" s="5" t="s">
        <v>771</v>
      </c>
      <c r="T147" s="5" t="s">
        <v>772</v>
      </c>
      <c r="U147" s="5" t="s">
        <v>773</v>
      </c>
      <c r="V147" s="5"/>
      <c r="W147" s="5"/>
      <c r="X147" s="5"/>
      <c r="Y147" s="5"/>
      <c r="Z147" s="5"/>
      <c r="AA147" s="5"/>
      <c r="AC147" s="41" t="s">
        <v>64</v>
      </c>
      <c r="AD147" s="41" t="s">
        <v>64</v>
      </c>
      <c r="AE147" s="41" t="s">
        <v>42</v>
      </c>
      <c r="AF147" s="5" t="s">
        <v>43</v>
      </c>
      <c r="AG147" s="5" t="s">
        <v>666</v>
      </c>
      <c r="AI147" s="42" t="s">
        <v>667</v>
      </c>
    </row>
    <row r="148" spans="3:35" s="26" customFormat="1" x14ac:dyDescent="0.2">
      <c r="C148" s="27" t="s">
        <v>532</v>
      </c>
      <c r="D148" s="49"/>
      <c r="E148" s="27"/>
      <c r="F148" s="27"/>
      <c r="G148" s="27"/>
      <c r="H148" s="2"/>
      <c r="I148" s="2"/>
      <c r="J148" s="2"/>
      <c r="K148" s="2"/>
      <c r="L148" s="2"/>
      <c r="M148" s="31">
        <v>658.81430187519959</v>
      </c>
      <c r="N148" s="61"/>
      <c r="O148" s="48"/>
      <c r="P148" s="27"/>
      <c r="Q148" s="2"/>
      <c r="R148" s="2"/>
      <c r="S148" s="2"/>
      <c r="T148" s="2"/>
      <c r="U148" s="2"/>
      <c r="V148" s="2"/>
      <c r="W148" s="2"/>
      <c r="X148" s="2"/>
      <c r="Y148" s="2"/>
      <c r="Z148" s="2"/>
      <c r="AA148" s="2"/>
      <c r="AB148" s="50"/>
      <c r="AC148" s="2"/>
      <c r="AD148" s="27"/>
      <c r="AE148" s="27"/>
      <c r="AF148" s="50"/>
      <c r="AG148" s="50"/>
      <c r="AH148" s="2"/>
      <c r="AI148" s="2"/>
    </row>
    <row r="149" spans="3:35" ht="76.5" x14ac:dyDescent="0.2">
      <c r="D149" s="36">
        <v>2.6019999999999999</v>
      </c>
      <c r="E149" s="1" t="s">
        <v>774</v>
      </c>
      <c r="F149" s="6" t="s">
        <v>660</v>
      </c>
      <c r="G149" s="6" t="s">
        <v>532</v>
      </c>
      <c r="H149" s="9" t="s">
        <v>775</v>
      </c>
      <c r="I149" s="9" t="s">
        <v>776</v>
      </c>
      <c r="J149" s="1" t="s">
        <v>149</v>
      </c>
      <c r="K149" s="1" t="s">
        <v>755</v>
      </c>
      <c r="L149" s="1" t="s">
        <v>777</v>
      </c>
      <c r="M149" s="58">
        <v>62.960329545109587</v>
      </c>
      <c r="N149" s="59">
        <v>1600</v>
      </c>
      <c r="O149" s="60">
        <f>M149/N149*1000000</f>
        <v>39350.205965693487</v>
      </c>
      <c r="P149" s="6" t="s">
        <v>65</v>
      </c>
      <c r="Q149" s="5" t="s">
        <v>778</v>
      </c>
      <c r="R149" s="5">
        <v>0</v>
      </c>
      <c r="S149" s="5" t="s">
        <v>779</v>
      </c>
      <c r="T149" s="5" t="s">
        <v>780</v>
      </c>
      <c r="U149" s="5" t="s">
        <v>781</v>
      </c>
      <c r="V149" s="5" t="s">
        <v>42</v>
      </c>
      <c r="W149" s="5"/>
      <c r="X149" s="5"/>
      <c r="Y149" s="5" t="s">
        <v>42</v>
      </c>
      <c r="Z149" s="5" t="s">
        <v>42</v>
      </c>
      <c r="AA149" s="5" t="s">
        <v>42</v>
      </c>
      <c r="AB149" s="5" t="s">
        <v>42</v>
      </c>
      <c r="AC149" s="5" t="s">
        <v>42</v>
      </c>
      <c r="AD149" s="5" t="s">
        <v>42</v>
      </c>
      <c r="AE149" s="41" t="s">
        <v>42</v>
      </c>
      <c r="AF149" s="5" t="s">
        <v>43</v>
      </c>
      <c r="AG149" s="5" t="s">
        <v>666</v>
      </c>
      <c r="AI149" s="42" t="s">
        <v>667</v>
      </c>
    </row>
    <row r="150" spans="3:35" ht="63.75" x14ac:dyDescent="0.2">
      <c r="D150" s="36">
        <v>2.6029999999999998</v>
      </c>
      <c r="E150" s="1" t="s">
        <v>782</v>
      </c>
      <c r="F150" s="6" t="s">
        <v>660</v>
      </c>
      <c r="G150" s="6" t="s">
        <v>532</v>
      </c>
      <c r="H150" s="9" t="s">
        <v>783</v>
      </c>
      <c r="I150" s="9" t="s">
        <v>784</v>
      </c>
      <c r="J150" s="1" t="s">
        <v>224</v>
      </c>
      <c r="K150" s="1" t="s">
        <v>224</v>
      </c>
      <c r="L150" s="1" t="s">
        <v>785</v>
      </c>
      <c r="M150" s="58" t="s">
        <v>117</v>
      </c>
      <c r="N150" s="59">
        <v>5</v>
      </c>
      <c r="O150" s="60" t="e">
        <f>M150/N150*1000000</f>
        <v>#VALUE!</v>
      </c>
      <c r="P150" s="6" t="s">
        <v>65</v>
      </c>
      <c r="Q150" s="5" t="s">
        <v>786</v>
      </c>
      <c r="R150" s="5">
        <v>0</v>
      </c>
      <c r="S150" s="5" t="s">
        <v>787</v>
      </c>
      <c r="T150" s="5" t="s">
        <v>788</v>
      </c>
      <c r="U150" s="5" t="s">
        <v>789</v>
      </c>
      <c r="V150" s="5" t="s">
        <v>42</v>
      </c>
      <c r="W150" s="5"/>
      <c r="X150" s="5"/>
      <c r="Y150" s="5" t="s">
        <v>42</v>
      </c>
      <c r="Z150" s="5"/>
      <c r="AA150" s="5" t="s">
        <v>42</v>
      </c>
      <c r="AB150" s="5" t="s">
        <v>42</v>
      </c>
      <c r="AC150" s="5" t="s">
        <v>42</v>
      </c>
      <c r="AD150" s="5" t="s">
        <v>42</v>
      </c>
      <c r="AE150" s="41" t="s">
        <v>42</v>
      </c>
      <c r="AF150" s="5" t="s">
        <v>43</v>
      </c>
      <c r="AG150" s="5" t="s">
        <v>666</v>
      </c>
      <c r="AI150" s="42" t="s">
        <v>667</v>
      </c>
    </row>
    <row r="151" spans="3:35" ht="114.75" x14ac:dyDescent="0.2">
      <c r="D151" s="36">
        <v>2.6040000000000001</v>
      </c>
      <c r="E151" s="1" t="s">
        <v>790</v>
      </c>
      <c r="F151" s="6" t="s">
        <v>660</v>
      </c>
      <c r="G151" s="6" t="s">
        <v>532</v>
      </c>
      <c r="H151" s="9" t="s">
        <v>791</v>
      </c>
      <c r="I151" s="9" t="s">
        <v>792</v>
      </c>
      <c r="J151" s="1" t="s">
        <v>365</v>
      </c>
      <c r="K151" s="1" t="s">
        <v>366</v>
      </c>
      <c r="L151" s="1" t="s">
        <v>663</v>
      </c>
      <c r="M151" s="58">
        <v>284.35216624630328</v>
      </c>
      <c r="N151" s="59">
        <v>1100</v>
      </c>
      <c r="O151" s="60">
        <f>M151/N151*1000000</f>
        <v>258501.96931482118</v>
      </c>
      <c r="P151" s="6" t="s">
        <v>65</v>
      </c>
      <c r="Q151" s="5" t="s">
        <v>793</v>
      </c>
      <c r="R151" s="5">
        <v>0</v>
      </c>
      <c r="S151" s="5" t="s">
        <v>794</v>
      </c>
      <c r="T151" s="5" t="s">
        <v>795</v>
      </c>
      <c r="U151" s="5" t="s">
        <v>796</v>
      </c>
      <c r="V151" s="5" t="s">
        <v>42</v>
      </c>
      <c r="W151" s="5"/>
      <c r="X151" s="5"/>
      <c r="Y151" s="5" t="s">
        <v>42</v>
      </c>
      <c r="Z151" s="5" t="s">
        <v>42</v>
      </c>
      <c r="AA151" s="5" t="s">
        <v>42</v>
      </c>
      <c r="AB151" s="5" t="s">
        <v>42</v>
      </c>
      <c r="AC151" s="5" t="s">
        <v>42</v>
      </c>
      <c r="AD151" s="5" t="s">
        <v>797</v>
      </c>
      <c r="AE151" s="41" t="s">
        <v>42</v>
      </c>
      <c r="AF151" s="5" t="s">
        <v>43</v>
      </c>
      <c r="AG151" s="5" t="s">
        <v>666</v>
      </c>
      <c r="AI151" s="42" t="s">
        <v>667</v>
      </c>
    </row>
    <row r="152" spans="3:35" ht="51" x14ac:dyDescent="0.2">
      <c r="D152" s="36">
        <v>2.605</v>
      </c>
      <c r="E152" s="1" t="s">
        <v>798</v>
      </c>
      <c r="F152" s="6" t="s">
        <v>660</v>
      </c>
      <c r="G152" s="6" t="s">
        <v>532</v>
      </c>
      <c r="H152" s="9" t="s">
        <v>799</v>
      </c>
      <c r="I152" s="9" t="s">
        <v>551</v>
      </c>
      <c r="J152" s="1" t="s">
        <v>149</v>
      </c>
      <c r="K152" s="1" t="s">
        <v>123</v>
      </c>
      <c r="L152" s="1" t="s">
        <v>663</v>
      </c>
      <c r="M152" s="58">
        <v>25.693050057446253</v>
      </c>
      <c r="N152" s="59">
        <v>160</v>
      </c>
      <c r="O152" s="60">
        <f>M152/N152*1000000</f>
        <v>160581.56285903908</v>
      </c>
      <c r="P152" s="6" t="s">
        <v>65</v>
      </c>
      <c r="Q152" s="5" t="s">
        <v>800</v>
      </c>
      <c r="R152" s="5">
        <v>0</v>
      </c>
      <c r="S152" s="5" t="s">
        <v>801</v>
      </c>
      <c r="T152" s="5" t="s">
        <v>802</v>
      </c>
      <c r="U152" s="5" t="s">
        <v>803</v>
      </c>
      <c r="V152" s="5" t="s">
        <v>43</v>
      </c>
      <c r="W152" s="5" t="s">
        <v>555</v>
      </c>
      <c r="X152" s="5" t="s">
        <v>556</v>
      </c>
      <c r="Y152" s="5" t="s">
        <v>557</v>
      </c>
      <c r="Z152" s="5" t="str">
        <f>Z101</f>
        <v>Yes</v>
      </c>
      <c r="AA152" s="5" t="str">
        <f>AA101</f>
        <v>No</v>
      </c>
      <c r="AB152" s="5" t="str">
        <f>AB101</f>
        <v>Yes, $25 million per year</v>
      </c>
      <c r="AC152" s="5" t="str">
        <f>AC101</f>
        <v>Yes-100%, for specified project types</v>
      </c>
      <c r="AD152" s="5" t="str">
        <f>AD101</f>
        <v>No</v>
      </c>
      <c r="AE152" s="41" t="s">
        <v>42</v>
      </c>
      <c r="AF152" s="5" t="s">
        <v>43</v>
      </c>
      <c r="AG152" s="5" t="s">
        <v>666</v>
      </c>
      <c r="AH152" s="9" t="s">
        <v>633</v>
      </c>
      <c r="AI152" s="42" t="s">
        <v>667</v>
      </c>
    </row>
    <row r="153" spans="3:35" ht="25.5" x14ac:dyDescent="0.2">
      <c r="D153" s="36">
        <v>2.6059999999999999</v>
      </c>
      <c r="E153" s="1" t="s">
        <v>558</v>
      </c>
      <c r="F153" s="6" t="s">
        <v>660</v>
      </c>
      <c r="G153" s="6" t="s">
        <v>532</v>
      </c>
      <c r="I153" s="9" t="s">
        <v>560</v>
      </c>
      <c r="J153" s="1" t="s">
        <v>105</v>
      </c>
      <c r="K153" s="1" t="s">
        <v>106</v>
      </c>
      <c r="L153" s="1" t="s">
        <v>663</v>
      </c>
      <c r="M153" s="58" t="s">
        <v>237</v>
      </c>
      <c r="N153" s="59"/>
      <c r="O153" s="60"/>
      <c r="P153" s="6" t="s">
        <v>65</v>
      </c>
      <c r="Q153" s="5" t="s">
        <v>804</v>
      </c>
      <c r="R153" s="5">
        <v>0</v>
      </c>
      <c r="S153" s="5">
        <v>0</v>
      </c>
      <c r="T153" s="5" t="s">
        <v>561</v>
      </c>
      <c r="U153" s="5" t="s">
        <v>237</v>
      </c>
      <c r="V153" s="5" t="s">
        <v>43</v>
      </c>
      <c r="W153" s="5" t="s">
        <v>563</v>
      </c>
      <c r="X153" s="5" t="s">
        <v>563</v>
      </c>
      <c r="Y153" s="5" t="s">
        <v>42</v>
      </c>
      <c r="Z153" s="5" t="s">
        <v>42</v>
      </c>
      <c r="AA153" s="5" t="s">
        <v>42</v>
      </c>
      <c r="AB153" s="5" t="s">
        <v>564</v>
      </c>
      <c r="AC153" s="5" t="s">
        <v>42</v>
      </c>
      <c r="AD153" s="5" t="s">
        <v>42</v>
      </c>
      <c r="AE153" s="41" t="s">
        <v>42</v>
      </c>
      <c r="AI153" s="42"/>
    </row>
    <row r="154" spans="3:35" ht="51" x14ac:dyDescent="0.2">
      <c r="D154" s="36">
        <v>2.6070000000000002</v>
      </c>
      <c r="E154" s="1" t="s">
        <v>805</v>
      </c>
      <c r="F154" s="6" t="s">
        <v>660</v>
      </c>
      <c r="G154" s="6" t="s">
        <v>532</v>
      </c>
      <c r="H154" s="9" t="s">
        <v>806</v>
      </c>
      <c r="I154" s="9" t="s">
        <v>807</v>
      </c>
      <c r="J154" s="1" t="s">
        <v>149</v>
      </c>
      <c r="K154" s="1" t="s">
        <v>755</v>
      </c>
      <c r="L154" s="1" t="s">
        <v>808</v>
      </c>
      <c r="M154" s="58">
        <v>1.3283133125580568</v>
      </c>
      <c r="N154" s="59">
        <v>50</v>
      </c>
      <c r="O154" s="60">
        <f t="shared" ref="O154:O159" si="0">M154/N154*1000000</f>
        <v>26566.266251161138</v>
      </c>
      <c r="P154" s="6" t="s">
        <v>65</v>
      </c>
      <c r="Q154" s="5" t="s">
        <v>809</v>
      </c>
      <c r="R154" s="5">
        <v>0</v>
      </c>
      <c r="S154" s="5" t="s">
        <v>810</v>
      </c>
      <c r="T154" s="5" t="s">
        <v>811</v>
      </c>
      <c r="U154" s="5">
        <v>0</v>
      </c>
      <c r="V154" s="5" t="s">
        <v>42</v>
      </c>
      <c r="W154" s="5"/>
      <c r="X154" s="5"/>
      <c r="Y154" s="5" t="s">
        <v>42</v>
      </c>
      <c r="Z154" s="5" t="s">
        <v>42</v>
      </c>
      <c r="AA154" s="5" t="s">
        <v>42</v>
      </c>
      <c r="AB154" s="5" t="s">
        <v>42</v>
      </c>
      <c r="AC154" s="5" t="s">
        <v>42</v>
      </c>
      <c r="AD154" s="5" t="s">
        <v>42</v>
      </c>
      <c r="AE154" s="41" t="s">
        <v>42</v>
      </c>
      <c r="AF154" s="5" t="s">
        <v>43</v>
      </c>
      <c r="AG154" s="5" t="s">
        <v>666</v>
      </c>
      <c r="AI154" s="42" t="s">
        <v>667</v>
      </c>
    </row>
    <row r="155" spans="3:35" ht="51" x14ac:dyDescent="0.2">
      <c r="D155" s="36">
        <v>2.6080000000000001</v>
      </c>
      <c r="E155" s="1" t="s">
        <v>589</v>
      </c>
      <c r="F155" s="6" t="s">
        <v>660</v>
      </c>
      <c r="G155" s="6" t="s">
        <v>532</v>
      </c>
      <c r="H155" s="9" t="s">
        <v>812</v>
      </c>
      <c r="I155" s="9" t="s">
        <v>591</v>
      </c>
      <c r="J155" s="1" t="s">
        <v>142</v>
      </c>
      <c r="K155" s="1" t="s">
        <v>142</v>
      </c>
      <c r="L155" s="1" t="s">
        <v>813</v>
      </c>
      <c r="M155" s="58">
        <v>35.589488126920948</v>
      </c>
      <c r="N155" s="59">
        <v>30</v>
      </c>
      <c r="O155" s="60">
        <f t="shared" si="0"/>
        <v>1186316.2708973649</v>
      </c>
      <c r="P155" s="6" t="s">
        <v>65</v>
      </c>
      <c r="Q155" s="5" t="s">
        <v>814</v>
      </c>
      <c r="R155" s="5">
        <v>0</v>
      </c>
      <c r="S155" s="5" t="s">
        <v>815</v>
      </c>
      <c r="T155" s="5" t="s">
        <v>816</v>
      </c>
      <c r="U155" s="5" t="s">
        <v>817</v>
      </c>
      <c r="V155" s="5" t="s">
        <v>42</v>
      </c>
      <c r="W155" s="5"/>
      <c r="X155" s="5"/>
      <c r="Y155" s="5" t="s">
        <v>596</v>
      </c>
      <c r="Z155" s="5" t="str">
        <f>Z106</f>
        <v>Yes</v>
      </c>
      <c r="AA155" s="5">
        <f>AA106</f>
        <v>41640</v>
      </c>
      <c r="AB155" s="5" t="str">
        <f>AB106</f>
        <v>No</v>
      </c>
      <c r="AC155" s="5" t="str">
        <f>AC106</f>
        <v>No</v>
      </c>
      <c r="AD155" s="5" t="str">
        <f>AD106</f>
        <v>Yes</v>
      </c>
      <c r="AE155" s="41" t="s">
        <v>42</v>
      </c>
      <c r="AF155" s="5" t="s">
        <v>43</v>
      </c>
      <c r="AG155" s="5" t="s">
        <v>666</v>
      </c>
      <c r="AH155" s="9" t="s">
        <v>818</v>
      </c>
      <c r="AI155" s="42" t="s">
        <v>394</v>
      </c>
    </row>
    <row r="156" spans="3:35" ht="51" x14ac:dyDescent="0.2">
      <c r="D156" s="36">
        <v>2.609</v>
      </c>
      <c r="E156" s="1" t="s">
        <v>819</v>
      </c>
      <c r="F156" s="6" t="s">
        <v>660</v>
      </c>
      <c r="G156" s="6" t="s">
        <v>532</v>
      </c>
      <c r="H156" s="9" t="s">
        <v>820</v>
      </c>
      <c r="I156" s="9" t="s">
        <v>581</v>
      </c>
      <c r="J156" s="1" t="s">
        <v>122</v>
      </c>
      <c r="K156" s="1" t="s">
        <v>123</v>
      </c>
      <c r="L156" s="1" t="s">
        <v>821</v>
      </c>
      <c r="M156" s="58">
        <v>98</v>
      </c>
      <c r="N156" s="59">
        <v>30</v>
      </c>
      <c r="O156" s="60">
        <f t="shared" si="0"/>
        <v>3266666.6666666665</v>
      </c>
      <c r="P156" s="6" t="s">
        <v>65</v>
      </c>
      <c r="Q156" s="5" t="s">
        <v>822</v>
      </c>
      <c r="V156" s="5" t="s">
        <v>43</v>
      </c>
      <c r="W156" s="5" t="s">
        <v>586</v>
      </c>
      <c r="X156" s="5" t="s">
        <v>586</v>
      </c>
      <c r="Y156" s="5" t="s">
        <v>42</v>
      </c>
      <c r="Z156" s="5" t="str">
        <f>Z105</f>
        <v>Yes</v>
      </c>
      <c r="AA156" s="5" t="str">
        <f>AA105</f>
        <v>No</v>
      </c>
      <c r="AB156" s="5" t="str">
        <f>AB105</f>
        <v>Currently $50 million per year. Temporarily increased to $100 million per year for tax years 2013 and 2014</v>
      </c>
      <c r="AC156" s="5" t="str">
        <f>AC105</f>
        <v>No</v>
      </c>
      <c r="AD156" s="5" t="str">
        <f>AD105</f>
        <v>Yes</v>
      </c>
      <c r="AE156" s="41" t="s">
        <v>42</v>
      </c>
      <c r="AF156" s="5" t="s">
        <v>43</v>
      </c>
      <c r="AG156" s="5" t="s">
        <v>666</v>
      </c>
      <c r="AH156" s="9" t="s">
        <v>588</v>
      </c>
      <c r="AI156" s="42" t="s">
        <v>394</v>
      </c>
    </row>
    <row r="157" spans="3:35" ht="51" x14ac:dyDescent="0.2">
      <c r="D157" s="36" t="s">
        <v>823</v>
      </c>
      <c r="E157" s="1" t="s">
        <v>605</v>
      </c>
      <c r="F157" s="6" t="s">
        <v>660</v>
      </c>
      <c r="G157" s="6" t="s">
        <v>532</v>
      </c>
      <c r="H157" s="9" t="s">
        <v>824</v>
      </c>
      <c r="I157" s="9" t="s">
        <v>607</v>
      </c>
      <c r="J157" s="1" t="s">
        <v>149</v>
      </c>
      <c r="K157" s="1" t="s">
        <v>755</v>
      </c>
      <c r="L157" s="1" t="s">
        <v>821</v>
      </c>
      <c r="M157" s="58">
        <v>41.040032982996166</v>
      </c>
      <c r="N157" s="59">
        <v>25</v>
      </c>
      <c r="O157" s="60">
        <f t="shared" si="0"/>
        <v>1641601.3193198466</v>
      </c>
      <c r="P157" s="6" t="s">
        <v>65</v>
      </c>
      <c r="Q157" s="5" t="s">
        <v>825</v>
      </c>
      <c r="R157" s="5">
        <v>0</v>
      </c>
      <c r="S157" s="5" t="s">
        <v>826</v>
      </c>
      <c r="T157" s="5" t="s">
        <v>827</v>
      </c>
      <c r="U157" s="5" t="s">
        <v>828</v>
      </c>
      <c r="V157" s="5" t="s">
        <v>43</v>
      </c>
      <c r="W157" s="5" t="s">
        <v>609</v>
      </c>
      <c r="X157" s="5" t="s">
        <v>609</v>
      </c>
      <c r="Y157" s="5"/>
      <c r="Z157" s="5" t="str">
        <f t="shared" ref="Z157:AD159" si="1">Z108</f>
        <v>Yes</v>
      </c>
      <c r="AA157" s="5">
        <f t="shared" si="1"/>
        <v>43100</v>
      </c>
      <c r="AB157" s="5" t="str">
        <f t="shared" si="1"/>
        <v>Yes, $50 million per year</v>
      </c>
      <c r="AC157" s="5" t="str">
        <f t="shared" si="1"/>
        <v>No</v>
      </c>
      <c r="AD157" s="5" t="str">
        <f t="shared" si="1"/>
        <v>Yes</v>
      </c>
      <c r="AE157" s="41" t="s">
        <v>42</v>
      </c>
      <c r="AF157" s="5" t="s">
        <v>43</v>
      </c>
      <c r="AG157" s="5" t="s">
        <v>666</v>
      </c>
      <c r="AH157" s="9" t="s">
        <v>829</v>
      </c>
      <c r="AI157" s="42" t="s">
        <v>394</v>
      </c>
    </row>
    <row r="158" spans="3:35" ht="52.5" customHeight="1" x14ac:dyDescent="0.2">
      <c r="D158" s="36">
        <v>2.6139999999999999</v>
      </c>
      <c r="E158" s="1" t="s">
        <v>830</v>
      </c>
      <c r="F158" s="6" t="s">
        <v>660</v>
      </c>
      <c r="G158" s="6" t="s">
        <v>532</v>
      </c>
      <c r="H158" s="9" t="s">
        <v>831</v>
      </c>
      <c r="I158" s="9" t="s">
        <v>613</v>
      </c>
      <c r="J158" s="1" t="s">
        <v>149</v>
      </c>
      <c r="K158" s="1" t="s">
        <v>755</v>
      </c>
      <c r="L158" s="1" t="s">
        <v>832</v>
      </c>
      <c r="M158" s="58">
        <v>78</v>
      </c>
      <c r="N158" s="59">
        <v>85</v>
      </c>
      <c r="O158" s="60">
        <f t="shared" si="0"/>
        <v>917647.0588235294</v>
      </c>
      <c r="P158" s="6" t="s">
        <v>65</v>
      </c>
      <c r="Q158" s="5" t="s">
        <v>833</v>
      </c>
      <c r="R158" s="5">
        <v>0</v>
      </c>
      <c r="S158" s="5" t="s">
        <v>834</v>
      </c>
      <c r="T158" s="5" t="s">
        <v>616</v>
      </c>
      <c r="U158" s="5" t="s">
        <v>835</v>
      </c>
      <c r="V158" s="5"/>
      <c r="W158" s="5"/>
      <c r="X158" s="5"/>
      <c r="Y158" s="5"/>
      <c r="Z158" s="5" t="str">
        <f t="shared" si="1"/>
        <v>No</v>
      </c>
      <c r="AA158" s="5">
        <f t="shared" si="1"/>
        <v>44927</v>
      </c>
      <c r="AB158" s="5" t="str">
        <f t="shared" si="1"/>
        <v>No</v>
      </c>
      <c r="AC158" s="5" t="str">
        <f t="shared" si="1"/>
        <v>Yes-90%</v>
      </c>
      <c r="AD158" s="5" t="str">
        <f t="shared" si="1"/>
        <v>Yes</v>
      </c>
      <c r="AE158" s="41" t="s">
        <v>42</v>
      </c>
      <c r="AF158" s="5" t="s">
        <v>43</v>
      </c>
      <c r="AG158" s="5" t="s">
        <v>666</v>
      </c>
      <c r="AH158" s="9" t="s">
        <v>836</v>
      </c>
      <c r="AI158" s="42" t="s">
        <v>394</v>
      </c>
    </row>
    <row r="159" spans="3:35" ht="38.25" x14ac:dyDescent="0.2">
      <c r="D159" s="36">
        <v>2.6150000000000002</v>
      </c>
      <c r="E159" s="1" t="s">
        <v>837</v>
      </c>
      <c r="F159" s="6" t="s">
        <v>660</v>
      </c>
      <c r="G159" s="6" t="s">
        <v>532</v>
      </c>
      <c r="H159" s="9" t="s">
        <v>838</v>
      </c>
      <c r="I159" s="9" t="s">
        <v>621</v>
      </c>
      <c r="J159" s="1" t="s">
        <v>149</v>
      </c>
      <c r="K159" s="1" t="s">
        <v>123</v>
      </c>
      <c r="L159" s="1" t="s">
        <v>777</v>
      </c>
      <c r="M159" s="58">
        <v>1.1823716038652221</v>
      </c>
      <c r="N159" s="59">
        <v>10</v>
      </c>
      <c r="O159" s="60">
        <f t="shared" si="0"/>
        <v>118237.16038652221</v>
      </c>
      <c r="P159" s="6" t="s">
        <v>65</v>
      </c>
      <c r="Q159" s="5" t="s">
        <v>839</v>
      </c>
      <c r="R159" s="5">
        <v>0</v>
      </c>
      <c r="S159" s="5" t="s">
        <v>840</v>
      </c>
      <c r="T159" s="5" t="s">
        <v>841</v>
      </c>
      <c r="U159" s="5">
        <v>0</v>
      </c>
      <c r="V159" s="5" t="s">
        <v>42</v>
      </c>
      <c r="W159" s="5"/>
      <c r="X159" s="5"/>
      <c r="Y159" s="5" t="s">
        <v>42</v>
      </c>
      <c r="Z159" s="5" t="str">
        <f t="shared" si="1"/>
        <v>No</v>
      </c>
      <c r="AA159" s="5" t="str">
        <f t="shared" si="1"/>
        <v>No</v>
      </c>
      <c r="AB159" s="5" t="str">
        <f t="shared" si="1"/>
        <v>No</v>
      </c>
      <c r="AC159" s="5" t="str">
        <f t="shared" si="1"/>
        <v>No</v>
      </c>
      <c r="AD159" s="5" t="str">
        <f t="shared" si="1"/>
        <v>Yes</v>
      </c>
      <c r="AE159" s="41" t="s">
        <v>42</v>
      </c>
      <c r="AF159" s="5" t="s">
        <v>43</v>
      </c>
      <c r="AG159" s="5" t="s">
        <v>666</v>
      </c>
      <c r="AH159" s="9" t="s">
        <v>625</v>
      </c>
      <c r="AI159" s="42" t="s">
        <v>394</v>
      </c>
    </row>
    <row r="160" spans="3:35" ht="51" x14ac:dyDescent="0.2">
      <c r="D160" s="36" t="s">
        <v>842</v>
      </c>
      <c r="E160" s="1" t="s">
        <v>843</v>
      </c>
      <c r="F160" s="6" t="s">
        <v>660</v>
      </c>
      <c r="G160" s="6" t="s">
        <v>532</v>
      </c>
      <c r="H160" s="9" t="s">
        <v>844</v>
      </c>
      <c r="I160" s="9" t="s">
        <v>845</v>
      </c>
      <c r="J160" s="1" t="s">
        <v>149</v>
      </c>
      <c r="K160" s="1" t="s">
        <v>123</v>
      </c>
      <c r="L160" s="1" t="s">
        <v>846</v>
      </c>
      <c r="M160" s="58">
        <v>17.986499999999999</v>
      </c>
      <c r="N160" s="59">
        <v>40</v>
      </c>
      <c r="O160" s="60">
        <f>M160/N160*1000000</f>
        <v>449662.49999999994</v>
      </c>
      <c r="P160" s="6" t="s">
        <v>65</v>
      </c>
      <c r="Q160" s="5" t="s">
        <v>847</v>
      </c>
      <c r="R160" s="5">
        <v>0</v>
      </c>
      <c r="S160" s="5" t="s">
        <v>848</v>
      </c>
      <c r="T160" s="5" t="s">
        <v>849</v>
      </c>
      <c r="U160" s="5">
        <v>0</v>
      </c>
      <c r="V160" s="5" t="s">
        <v>43</v>
      </c>
      <c r="W160" s="5" t="s">
        <v>850</v>
      </c>
      <c r="X160" s="5" t="s">
        <v>850</v>
      </c>
      <c r="Y160" s="5" t="s">
        <v>851</v>
      </c>
      <c r="Z160" s="5" t="s">
        <v>43</v>
      </c>
      <c r="AA160" s="55">
        <v>43465</v>
      </c>
      <c r="AB160" s="5" t="s">
        <v>852</v>
      </c>
      <c r="AC160" s="5" t="s">
        <v>853</v>
      </c>
      <c r="AD160" s="6" t="s">
        <v>42</v>
      </c>
      <c r="AE160" s="41" t="s">
        <v>42</v>
      </c>
      <c r="AF160" s="5" t="s">
        <v>43</v>
      </c>
      <c r="AG160" s="5" t="s">
        <v>666</v>
      </c>
      <c r="AH160" s="9" t="s">
        <v>854</v>
      </c>
      <c r="AI160" s="42"/>
    </row>
    <row r="161" spans="2:35" ht="30" customHeight="1" x14ac:dyDescent="0.2">
      <c r="D161" s="36"/>
      <c r="E161" s="63" t="s">
        <v>855</v>
      </c>
      <c r="F161" s="6"/>
      <c r="G161" s="6"/>
      <c r="H161" s="9" t="s">
        <v>844</v>
      </c>
      <c r="M161" s="58"/>
      <c r="N161" s="59"/>
      <c r="O161" s="60"/>
      <c r="P161" s="6"/>
      <c r="Q161" s="5"/>
      <c r="R161" s="5"/>
      <c r="S161" s="5"/>
      <c r="T161" s="5"/>
      <c r="U161" s="5"/>
      <c r="V161" s="5"/>
      <c r="W161" s="5" t="s">
        <v>850</v>
      </c>
      <c r="X161" s="5" t="s">
        <v>850</v>
      </c>
      <c r="Y161" s="5"/>
      <c r="Z161" s="5" t="s">
        <v>43</v>
      </c>
      <c r="AA161" s="55">
        <v>43465</v>
      </c>
      <c r="AC161" s="5" t="s">
        <v>856</v>
      </c>
      <c r="AD161" s="6" t="s">
        <v>42</v>
      </c>
      <c r="AE161" s="41" t="s">
        <v>42</v>
      </c>
      <c r="AI161" s="42"/>
    </row>
    <row r="162" spans="2:35" ht="25.5" customHeight="1" x14ac:dyDescent="0.2">
      <c r="D162" s="36"/>
      <c r="E162" s="63" t="s">
        <v>857</v>
      </c>
      <c r="F162" s="6"/>
      <c r="G162" s="6"/>
      <c r="H162" s="9" t="s">
        <v>844</v>
      </c>
      <c r="M162" s="58"/>
      <c r="N162" s="59"/>
      <c r="O162" s="60"/>
      <c r="P162" s="6"/>
      <c r="Q162" s="5"/>
      <c r="R162" s="5"/>
      <c r="S162" s="5"/>
      <c r="T162" s="5"/>
      <c r="U162" s="5"/>
      <c r="V162" s="5"/>
      <c r="W162" s="5" t="s">
        <v>850</v>
      </c>
      <c r="X162" s="5" t="s">
        <v>850</v>
      </c>
      <c r="Y162" s="5"/>
      <c r="Z162" s="5" t="s">
        <v>43</v>
      </c>
      <c r="AA162" s="55">
        <v>43465</v>
      </c>
      <c r="AC162" s="5" t="s">
        <v>856</v>
      </c>
      <c r="AD162" s="6" t="s">
        <v>42</v>
      </c>
      <c r="AE162" s="41" t="s">
        <v>42</v>
      </c>
      <c r="AI162" s="42"/>
    </row>
    <row r="163" spans="2:35" ht="76.5" x14ac:dyDescent="0.2">
      <c r="D163" s="36"/>
      <c r="E163" s="63" t="s">
        <v>858</v>
      </c>
      <c r="F163" s="6"/>
      <c r="G163" s="6"/>
      <c r="H163" s="9" t="s">
        <v>844</v>
      </c>
      <c r="M163" s="58"/>
      <c r="N163" s="59"/>
      <c r="O163" s="60"/>
      <c r="P163" s="6"/>
      <c r="Q163" s="5"/>
      <c r="R163" s="5"/>
      <c r="S163" s="5"/>
      <c r="T163" s="5"/>
      <c r="U163" s="5"/>
      <c r="V163" s="5"/>
      <c r="W163" s="5" t="s">
        <v>850</v>
      </c>
      <c r="X163" s="5" t="s">
        <v>850</v>
      </c>
      <c r="Y163" s="5"/>
      <c r="Z163" s="5" t="s">
        <v>43</v>
      </c>
      <c r="AA163" s="55">
        <v>43465</v>
      </c>
      <c r="AC163" s="5" t="s">
        <v>1200</v>
      </c>
      <c r="AD163" s="6" t="s">
        <v>42</v>
      </c>
      <c r="AE163" s="41" t="s">
        <v>42</v>
      </c>
      <c r="AI163" s="42"/>
    </row>
    <row r="164" spans="2:35" ht="38.25" x14ac:dyDescent="0.2">
      <c r="D164" s="36" t="s">
        <v>859</v>
      </c>
      <c r="E164" s="37" t="s">
        <v>626</v>
      </c>
      <c r="F164" s="6" t="s">
        <v>660</v>
      </c>
      <c r="G164" s="6" t="s">
        <v>532</v>
      </c>
      <c r="H164" s="9" t="s">
        <v>627</v>
      </c>
      <c r="I164" s="9" t="s">
        <v>860</v>
      </c>
      <c r="J164" s="1" t="s">
        <v>384</v>
      </c>
      <c r="K164" s="1" t="s">
        <v>384</v>
      </c>
      <c r="L164" s="1" t="s">
        <v>749</v>
      </c>
      <c r="M164" s="38">
        <v>0.73205000000000031</v>
      </c>
      <c r="N164" s="64">
        <v>50</v>
      </c>
      <c r="O164" s="40">
        <f>M164/N164*1000000</f>
        <v>14641.000000000007</v>
      </c>
      <c r="P164" s="6" t="s">
        <v>65</v>
      </c>
      <c r="Q164" s="5" t="s">
        <v>861</v>
      </c>
      <c r="R164" s="5"/>
      <c r="S164" s="5" t="s">
        <v>862</v>
      </c>
      <c r="T164" s="5" t="s">
        <v>863</v>
      </c>
      <c r="U164" s="5" t="s">
        <v>864</v>
      </c>
      <c r="V164" s="5" t="s">
        <v>43</v>
      </c>
      <c r="W164" s="5" t="s">
        <v>632</v>
      </c>
      <c r="X164" s="5" t="s">
        <v>632</v>
      </c>
      <c r="Y164" s="5" t="s">
        <v>42</v>
      </c>
      <c r="Z164" s="5" t="str">
        <f t="shared" ref="Z164:AD165" si="2">Z111</f>
        <v>No</v>
      </c>
      <c r="AA164" s="5" t="str">
        <f t="shared" si="2"/>
        <v>No</v>
      </c>
      <c r="AB164" s="5" t="str">
        <f t="shared" si="2"/>
        <v>Yes, $4 million per year</v>
      </c>
      <c r="AC164" s="5" t="str">
        <f t="shared" si="2"/>
        <v>Yes-100%</v>
      </c>
      <c r="AD164" s="5" t="str">
        <f t="shared" si="2"/>
        <v>No</v>
      </c>
      <c r="AE164" s="41" t="s">
        <v>42</v>
      </c>
      <c r="AF164" s="5" t="s">
        <v>43</v>
      </c>
      <c r="AG164" s="5" t="s">
        <v>666</v>
      </c>
      <c r="AH164" s="9" t="s">
        <v>865</v>
      </c>
      <c r="AI164" s="42" t="s">
        <v>394</v>
      </c>
    </row>
    <row r="165" spans="2:35" ht="38.25" x14ac:dyDescent="0.2">
      <c r="D165" s="36">
        <v>2.6190000000000002</v>
      </c>
      <c r="E165" s="1" t="s">
        <v>634</v>
      </c>
      <c r="F165" s="6" t="s">
        <v>660</v>
      </c>
      <c r="G165" s="6" t="s">
        <v>532</v>
      </c>
      <c r="H165" s="9" t="s">
        <v>866</v>
      </c>
      <c r="I165" s="9" t="s">
        <v>636</v>
      </c>
      <c r="J165" s="1" t="s">
        <v>142</v>
      </c>
      <c r="K165" s="1" t="s">
        <v>142</v>
      </c>
      <c r="L165" s="1" t="s">
        <v>663</v>
      </c>
      <c r="M165" s="38" t="s">
        <v>117</v>
      </c>
      <c r="N165" s="64"/>
      <c r="O165" s="40"/>
      <c r="P165" s="6" t="s">
        <v>65</v>
      </c>
      <c r="Q165" s="5" t="s">
        <v>867</v>
      </c>
      <c r="R165" s="5"/>
      <c r="S165" s="5"/>
      <c r="T165" s="5"/>
      <c r="U165" s="5"/>
      <c r="V165" s="5" t="s">
        <v>43</v>
      </c>
      <c r="W165" s="5" t="s">
        <v>638</v>
      </c>
      <c r="X165" s="5" t="s">
        <v>638</v>
      </c>
      <c r="Y165" s="5"/>
      <c r="Z165" s="5" t="str">
        <f t="shared" si="2"/>
        <v>No</v>
      </c>
      <c r="AA165" s="5" t="str">
        <f t="shared" si="2"/>
        <v>No</v>
      </c>
      <c r="AB165" s="5" t="str">
        <f t="shared" si="2"/>
        <v>Yes, capped at $2 million per year</v>
      </c>
      <c r="AC165" s="5" t="str">
        <f t="shared" si="2"/>
        <v>Yes-100%</v>
      </c>
      <c r="AD165" s="5" t="str">
        <f t="shared" si="2"/>
        <v>No</v>
      </c>
      <c r="AE165" s="41" t="s">
        <v>42</v>
      </c>
      <c r="AF165" s="5" t="s">
        <v>43</v>
      </c>
      <c r="AG165" s="5" t="s">
        <v>666</v>
      </c>
      <c r="AI165" s="42"/>
    </row>
    <row r="166" spans="2:35" ht="25.5" x14ac:dyDescent="0.2">
      <c r="D166" s="36" t="s">
        <v>868</v>
      </c>
      <c r="E166" s="1" t="s">
        <v>869</v>
      </c>
      <c r="F166" s="6" t="s">
        <v>660</v>
      </c>
      <c r="G166" s="6" t="s">
        <v>532</v>
      </c>
      <c r="H166" s="9" t="s">
        <v>870</v>
      </c>
      <c r="I166" s="9" t="s">
        <v>641</v>
      </c>
      <c r="J166" s="1" t="s">
        <v>58</v>
      </c>
      <c r="K166" s="1" t="s">
        <v>58</v>
      </c>
      <c r="L166" s="1" t="s">
        <v>663</v>
      </c>
      <c r="M166" s="38">
        <v>0</v>
      </c>
      <c r="N166" s="64"/>
      <c r="O166" s="40"/>
      <c r="P166" s="6" t="s">
        <v>65</v>
      </c>
      <c r="Q166" s="5"/>
      <c r="R166" s="5"/>
      <c r="S166" s="5" t="s">
        <v>871</v>
      </c>
      <c r="T166" s="5"/>
      <c r="U166" s="5"/>
      <c r="V166" s="5"/>
      <c r="W166" s="5"/>
      <c r="X166" s="5"/>
      <c r="Y166" s="5"/>
      <c r="Z166" s="5"/>
      <c r="AA166" s="5"/>
      <c r="AC166" s="5"/>
      <c r="AD166" s="5"/>
      <c r="AE166" s="41"/>
      <c r="AI166" s="42"/>
    </row>
    <row r="167" spans="2:35" ht="25.5" x14ac:dyDescent="0.2">
      <c r="D167" s="36">
        <v>2.621</v>
      </c>
      <c r="E167" s="1" t="s">
        <v>872</v>
      </c>
      <c r="F167" s="6" t="s">
        <v>660</v>
      </c>
      <c r="G167" s="6" t="s">
        <v>532</v>
      </c>
      <c r="H167" s="9" t="s">
        <v>873</v>
      </c>
      <c r="I167" s="9" t="s">
        <v>644</v>
      </c>
      <c r="J167" s="1" t="s">
        <v>180</v>
      </c>
      <c r="K167" s="1" t="s">
        <v>181</v>
      </c>
      <c r="L167" s="1" t="s">
        <v>874</v>
      </c>
      <c r="M167" s="38">
        <v>3</v>
      </c>
      <c r="N167" s="64"/>
      <c r="O167" s="40"/>
      <c r="P167" s="6" t="s">
        <v>65</v>
      </c>
      <c r="Q167" s="5"/>
      <c r="R167" s="5"/>
      <c r="S167" s="5" t="s">
        <v>875</v>
      </c>
      <c r="T167" s="5"/>
      <c r="U167" s="5"/>
      <c r="V167" s="5"/>
      <c r="W167" s="5"/>
      <c r="X167" s="5"/>
      <c r="Y167" s="5"/>
      <c r="Z167" s="5"/>
      <c r="AA167" s="5"/>
      <c r="AC167" s="5"/>
      <c r="AD167" s="5"/>
      <c r="AE167" s="41"/>
      <c r="AI167" s="42"/>
    </row>
    <row r="168" spans="2:35" x14ac:dyDescent="0.2">
      <c r="D168" s="36">
        <v>2.6219999999999999</v>
      </c>
      <c r="E168" s="1" t="s">
        <v>648</v>
      </c>
      <c r="F168" s="6" t="s">
        <v>660</v>
      </c>
      <c r="G168" s="6" t="s">
        <v>532</v>
      </c>
      <c r="H168" s="9" t="s">
        <v>876</v>
      </c>
      <c r="I168" s="9" t="s">
        <v>650</v>
      </c>
      <c r="J168" s="1" t="s">
        <v>122</v>
      </c>
      <c r="K168" s="1" t="s">
        <v>123</v>
      </c>
      <c r="L168" s="1" t="s">
        <v>821</v>
      </c>
      <c r="M168" s="38">
        <v>7.2</v>
      </c>
      <c r="N168" s="64"/>
      <c r="O168" s="40"/>
      <c r="P168" s="6" t="s">
        <v>65</v>
      </c>
      <c r="Q168" s="5"/>
      <c r="R168" s="5"/>
      <c r="S168" s="5"/>
      <c r="T168" s="5"/>
      <c r="U168" s="5"/>
      <c r="V168" s="5"/>
      <c r="W168" s="5"/>
      <c r="X168" s="5"/>
      <c r="Y168" s="5"/>
      <c r="Z168" s="5"/>
      <c r="AA168" s="5"/>
      <c r="AC168" s="5"/>
      <c r="AD168" s="5"/>
      <c r="AE168" s="41"/>
      <c r="AI168" s="42"/>
    </row>
    <row r="169" spans="2:35" x14ac:dyDescent="0.2">
      <c r="D169" s="36">
        <v>2.6230000000000002</v>
      </c>
      <c r="E169" s="1" t="s">
        <v>651</v>
      </c>
      <c r="F169" s="6" t="s">
        <v>660</v>
      </c>
      <c r="G169" s="6" t="s">
        <v>532</v>
      </c>
      <c r="H169" s="9" t="s">
        <v>877</v>
      </c>
      <c r="I169" s="9" t="s">
        <v>653</v>
      </c>
      <c r="J169" s="1" t="s">
        <v>189</v>
      </c>
      <c r="K169" s="1" t="s">
        <v>190</v>
      </c>
      <c r="L169" s="1" t="s">
        <v>663</v>
      </c>
      <c r="M169" s="38">
        <v>0.5</v>
      </c>
      <c r="N169" s="64"/>
      <c r="O169" s="40"/>
      <c r="P169" s="6" t="s">
        <v>65</v>
      </c>
      <c r="Q169" s="5"/>
      <c r="R169" s="5"/>
      <c r="S169" s="5"/>
      <c r="T169" s="5"/>
      <c r="U169" s="5"/>
      <c r="V169" s="5"/>
      <c r="W169" s="5"/>
      <c r="X169" s="5"/>
      <c r="Y169" s="5"/>
      <c r="Z169" s="5"/>
      <c r="AA169" s="5"/>
      <c r="AC169" s="5"/>
      <c r="AD169" s="5"/>
      <c r="AE169" s="41"/>
      <c r="AI169" s="42"/>
    </row>
    <row r="170" spans="2:35" ht="38.25" x14ac:dyDescent="0.2">
      <c r="D170" s="36">
        <v>2.6240000000000001</v>
      </c>
      <c r="E170" s="1" t="s">
        <v>878</v>
      </c>
      <c r="F170" s="6" t="s">
        <v>660</v>
      </c>
      <c r="G170" s="6" t="s">
        <v>532</v>
      </c>
      <c r="H170" s="9" t="s">
        <v>879</v>
      </c>
      <c r="I170" s="9" t="s">
        <v>656</v>
      </c>
      <c r="J170" s="1" t="s">
        <v>105</v>
      </c>
      <c r="K170" s="1" t="s">
        <v>106</v>
      </c>
      <c r="L170" s="1" t="s">
        <v>663</v>
      </c>
      <c r="M170" s="38">
        <v>1.25</v>
      </c>
      <c r="N170" s="64"/>
      <c r="O170" s="40"/>
      <c r="P170" s="6" t="s">
        <v>65</v>
      </c>
      <c r="Q170" s="5"/>
      <c r="R170" s="5"/>
      <c r="S170" s="5"/>
      <c r="T170" s="5"/>
      <c r="U170" s="5"/>
      <c r="V170" s="5"/>
      <c r="W170" s="5"/>
      <c r="X170" s="5"/>
      <c r="Y170" s="5"/>
      <c r="Z170" s="5"/>
      <c r="AA170" s="5"/>
      <c r="AC170" s="5"/>
      <c r="AD170" s="5"/>
      <c r="AE170" s="41"/>
      <c r="AI170" s="42"/>
    </row>
    <row r="171" spans="2:35" s="26" customFormat="1" x14ac:dyDescent="0.2">
      <c r="C171" s="27" t="s">
        <v>880</v>
      </c>
      <c r="D171" s="49"/>
      <c r="E171" s="27"/>
      <c r="F171" s="27"/>
      <c r="G171" s="27"/>
      <c r="H171" s="2"/>
      <c r="I171" s="2"/>
      <c r="J171" s="2"/>
      <c r="K171" s="2"/>
      <c r="L171" s="2"/>
      <c r="M171" s="31">
        <v>8.0837711019545715</v>
      </c>
      <c r="N171" s="61"/>
      <c r="O171" s="48"/>
      <c r="P171" s="27"/>
      <c r="Q171" s="2"/>
      <c r="R171" s="2"/>
      <c r="S171" s="2"/>
      <c r="T171" s="2"/>
      <c r="U171" s="2"/>
      <c r="V171" s="2"/>
      <c r="W171" s="2"/>
      <c r="X171" s="2"/>
      <c r="Y171" s="2"/>
      <c r="Z171" s="2"/>
      <c r="AA171" s="2"/>
      <c r="AB171" s="50"/>
      <c r="AC171" s="2"/>
      <c r="AD171" s="27"/>
      <c r="AE171" s="27"/>
      <c r="AF171" s="50"/>
      <c r="AG171" s="50"/>
      <c r="AH171" s="2"/>
      <c r="AI171" s="2"/>
    </row>
    <row r="172" spans="2:35" ht="38.25" x14ac:dyDescent="0.2">
      <c r="D172" s="36">
        <v>2.7009999999999996</v>
      </c>
      <c r="E172" s="1" t="s">
        <v>881</v>
      </c>
      <c r="F172" s="6" t="s">
        <v>660</v>
      </c>
      <c r="G172" s="6" t="s">
        <v>882</v>
      </c>
      <c r="H172" s="9" t="s">
        <v>883</v>
      </c>
      <c r="I172" s="5"/>
      <c r="J172" s="1" t="s">
        <v>149</v>
      </c>
      <c r="K172" s="1" t="s">
        <v>755</v>
      </c>
      <c r="L172" s="1" t="s">
        <v>884</v>
      </c>
      <c r="M172" s="58">
        <v>8.0837711019545715</v>
      </c>
      <c r="N172" s="59">
        <v>215</v>
      </c>
      <c r="O172" s="60">
        <f>M172/N172*1000000</f>
        <v>37598.93535792824</v>
      </c>
      <c r="P172" s="6" t="s">
        <v>39</v>
      </c>
      <c r="Q172" s="5" t="s">
        <v>885</v>
      </c>
      <c r="R172" s="5" t="s">
        <v>886</v>
      </c>
      <c r="S172" s="5">
        <v>0</v>
      </c>
      <c r="T172" s="5">
        <v>0</v>
      </c>
      <c r="U172" s="5">
        <v>0</v>
      </c>
      <c r="V172" s="5"/>
      <c r="W172" s="5"/>
      <c r="X172" s="5"/>
      <c r="Y172" s="5"/>
      <c r="Z172" s="5"/>
      <c r="AA172" s="5"/>
      <c r="AC172" s="5"/>
      <c r="AD172" s="41"/>
      <c r="AE172" s="5"/>
      <c r="AG172" s="9" t="s">
        <v>887</v>
      </c>
      <c r="AH172" s="42"/>
      <c r="AI172" s="1"/>
    </row>
    <row r="173" spans="2:35" x14ac:dyDescent="0.2">
      <c r="D173" s="36">
        <v>2.702</v>
      </c>
      <c r="E173" s="1" t="s">
        <v>888</v>
      </c>
      <c r="F173" s="6" t="s">
        <v>660</v>
      </c>
      <c r="G173" s="6" t="s">
        <v>882</v>
      </c>
      <c r="J173" s="1" t="s">
        <v>105</v>
      </c>
      <c r="K173" s="1" t="s">
        <v>106</v>
      </c>
      <c r="L173" s="1" t="s">
        <v>889</v>
      </c>
      <c r="M173" s="58" t="s">
        <v>64</v>
      </c>
      <c r="N173" s="59"/>
      <c r="O173" s="60"/>
      <c r="P173" s="6" t="s">
        <v>39</v>
      </c>
      <c r="Q173" s="5" t="s">
        <v>890</v>
      </c>
      <c r="R173" s="5" t="s">
        <v>891</v>
      </c>
      <c r="S173" s="5">
        <v>0</v>
      </c>
      <c r="T173" s="5">
        <v>0</v>
      </c>
      <c r="U173" s="5">
        <v>0</v>
      </c>
      <c r="V173" s="5"/>
      <c r="W173" s="5"/>
      <c r="X173" s="5"/>
      <c r="Y173" s="5"/>
      <c r="Z173" s="5"/>
      <c r="AA173" s="5"/>
      <c r="AC173" s="5"/>
      <c r="AD173" s="41" t="s">
        <v>64</v>
      </c>
      <c r="AE173" s="41" t="s">
        <v>43</v>
      </c>
      <c r="AI173" s="42"/>
    </row>
    <row r="174" spans="2:35" ht="76.5" x14ac:dyDescent="0.2">
      <c r="D174" s="36">
        <v>2.7029999999999998</v>
      </c>
      <c r="E174" s="1" t="s">
        <v>892</v>
      </c>
      <c r="F174" s="6" t="s">
        <v>660</v>
      </c>
      <c r="G174" s="6" t="s">
        <v>882</v>
      </c>
      <c r="J174" s="1" t="s">
        <v>149</v>
      </c>
      <c r="K174" s="1" t="s">
        <v>755</v>
      </c>
      <c r="L174" s="1" t="s">
        <v>884</v>
      </c>
      <c r="M174" s="58" t="s">
        <v>64</v>
      </c>
      <c r="N174" s="59"/>
      <c r="O174" s="60"/>
      <c r="P174" s="6" t="s">
        <v>65</v>
      </c>
      <c r="Q174" s="5" t="s">
        <v>893</v>
      </c>
      <c r="R174" s="5">
        <v>0</v>
      </c>
      <c r="S174" s="5" t="s">
        <v>894</v>
      </c>
      <c r="T174" s="5" t="s">
        <v>895</v>
      </c>
      <c r="U174" s="5" t="s">
        <v>896</v>
      </c>
      <c r="V174" s="5"/>
      <c r="W174" s="5"/>
      <c r="X174" s="5"/>
      <c r="Y174" s="5"/>
      <c r="Z174" s="5"/>
      <c r="AA174" s="5"/>
      <c r="AC174" s="5"/>
      <c r="AD174" s="41" t="s">
        <v>64</v>
      </c>
      <c r="AE174" s="41" t="s">
        <v>42</v>
      </c>
      <c r="AI174" s="42"/>
    </row>
    <row r="175" spans="2:35" x14ac:dyDescent="0.2">
      <c r="B175" s="17" t="s">
        <v>897</v>
      </c>
      <c r="C175" s="17"/>
      <c r="D175" s="56"/>
      <c r="E175" s="19"/>
      <c r="F175" s="19"/>
      <c r="G175" s="19"/>
      <c r="H175" s="20"/>
      <c r="I175" s="20"/>
      <c r="J175" s="20"/>
      <c r="K175" s="20"/>
      <c r="L175" s="20"/>
      <c r="M175" s="21">
        <v>5269.9947932086525</v>
      </c>
      <c r="N175" s="21"/>
      <c r="O175" s="57"/>
      <c r="P175" s="19"/>
      <c r="Q175" s="23"/>
      <c r="R175" s="23"/>
      <c r="S175" s="23"/>
      <c r="T175" s="23"/>
      <c r="U175" s="23"/>
      <c r="V175" s="23"/>
      <c r="W175" s="23"/>
      <c r="X175" s="23"/>
      <c r="Y175" s="23"/>
      <c r="Z175" s="23"/>
      <c r="AA175" s="23"/>
      <c r="AB175" s="23"/>
      <c r="AC175" s="23"/>
      <c r="AD175" s="19"/>
      <c r="AE175" s="24"/>
      <c r="AF175" s="23"/>
      <c r="AG175" s="23"/>
      <c r="AH175" s="20"/>
      <c r="AI175" s="25"/>
    </row>
    <row r="176" spans="2:35" s="26" customFormat="1" x14ac:dyDescent="0.2">
      <c r="C176" s="27" t="s">
        <v>882</v>
      </c>
      <c r="D176" s="49"/>
      <c r="E176" s="27"/>
      <c r="F176" s="27"/>
      <c r="G176" s="27"/>
      <c r="H176" s="2"/>
      <c r="I176" s="2"/>
      <c r="J176" s="2"/>
      <c r="K176" s="2"/>
      <c r="L176" s="2"/>
      <c r="M176" s="31">
        <v>532.5837010381108</v>
      </c>
      <c r="N176" s="31"/>
      <c r="O176" s="48"/>
      <c r="P176" s="27"/>
      <c r="Q176" s="2"/>
      <c r="R176" s="2"/>
      <c r="S176" s="2"/>
      <c r="T176" s="2"/>
      <c r="U176" s="2"/>
      <c r="V176" s="2"/>
      <c r="W176" s="2"/>
      <c r="X176" s="2"/>
      <c r="Y176" s="2"/>
      <c r="Z176" s="2"/>
      <c r="AA176" s="2"/>
      <c r="AB176" s="50"/>
      <c r="AC176" s="2"/>
      <c r="AD176" s="27"/>
      <c r="AE176" s="27"/>
      <c r="AF176" s="50"/>
      <c r="AG176" s="50"/>
      <c r="AH176" s="2"/>
      <c r="AI176" s="2"/>
    </row>
    <row r="177" spans="3:35" ht="25.5" x14ac:dyDescent="0.2">
      <c r="D177" s="65">
        <v>3.0009999999999999</v>
      </c>
      <c r="E177" s="66" t="s">
        <v>898</v>
      </c>
      <c r="F177" s="6" t="s">
        <v>897</v>
      </c>
      <c r="G177" s="6" t="s">
        <v>882</v>
      </c>
      <c r="H177" s="9" t="s">
        <v>899</v>
      </c>
      <c r="I177" s="9" t="s">
        <v>900</v>
      </c>
      <c r="J177" s="1" t="s">
        <v>901</v>
      </c>
      <c r="K177" s="1" t="s">
        <v>902</v>
      </c>
      <c r="L177" s="1" t="s">
        <v>874</v>
      </c>
      <c r="M177" s="38" t="s">
        <v>64</v>
      </c>
      <c r="N177" s="38"/>
      <c r="O177" s="40"/>
      <c r="P177" s="6" t="s">
        <v>65</v>
      </c>
      <c r="Q177" s="5" t="s">
        <v>903</v>
      </c>
      <c r="R177" s="5">
        <v>0</v>
      </c>
      <c r="S177" s="5" t="s">
        <v>537</v>
      </c>
      <c r="T177" s="5">
        <v>1967</v>
      </c>
      <c r="U177" s="5">
        <v>0</v>
      </c>
      <c r="V177" s="5"/>
      <c r="W177" s="5"/>
      <c r="X177" s="5"/>
      <c r="Y177" s="5"/>
      <c r="Z177" s="5" t="s">
        <v>42</v>
      </c>
      <c r="AA177" s="5" t="s">
        <v>42</v>
      </c>
      <c r="AB177" s="5" t="s">
        <v>42</v>
      </c>
      <c r="AC177" s="41" t="s">
        <v>64</v>
      </c>
      <c r="AD177" s="41" t="s">
        <v>64</v>
      </c>
      <c r="AE177" s="65" t="s">
        <v>42</v>
      </c>
      <c r="AI177" s="67"/>
    </row>
    <row r="178" spans="3:35" ht="25.5" x14ac:dyDescent="0.2">
      <c r="D178" s="65">
        <v>3.0019999999999998</v>
      </c>
      <c r="E178" s="66" t="s">
        <v>904</v>
      </c>
      <c r="F178" s="6" t="s">
        <v>897</v>
      </c>
      <c r="G178" s="6" t="s">
        <v>882</v>
      </c>
      <c r="H178" s="9" t="s">
        <v>905</v>
      </c>
      <c r="I178" s="9" t="s">
        <v>906</v>
      </c>
      <c r="J178" s="1" t="s">
        <v>901</v>
      </c>
      <c r="K178" s="1" t="s">
        <v>902</v>
      </c>
      <c r="L178" s="1" t="s">
        <v>874</v>
      </c>
      <c r="M178" s="38" t="s">
        <v>64</v>
      </c>
      <c r="N178" s="38"/>
      <c r="O178" s="40"/>
      <c r="P178" s="6" t="s">
        <v>65</v>
      </c>
      <c r="Q178" s="5" t="s">
        <v>903</v>
      </c>
      <c r="R178" s="5">
        <v>0</v>
      </c>
      <c r="S178" s="5" t="s">
        <v>537</v>
      </c>
      <c r="T178" s="5">
        <v>1967</v>
      </c>
      <c r="U178" s="5">
        <v>0</v>
      </c>
      <c r="V178" s="5"/>
      <c r="W178" s="5"/>
      <c r="X178" s="5"/>
      <c r="Y178" s="5"/>
      <c r="Z178" s="5" t="s">
        <v>42</v>
      </c>
      <c r="AA178" s="5" t="s">
        <v>42</v>
      </c>
      <c r="AB178" s="5" t="s">
        <v>42</v>
      </c>
      <c r="AC178" s="41" t="s">
        <v>64</v>
      </c>
      <c r="AD178" s="41" t="s">
        <v>64</v>
      </c>
      <c r="AE178" s="65" t="s">
        <v>42</v>
      </c>
      <c r="AI178" s="67"/>
    </row>
    <row r="179" spans="3:35" ht="38.25" x14ac:dyDescent="0.2">
      <c r="D179" s="65">
        <v>3.0030000000000001</v>
      </c>
      <c r="E179" s="66" t="s">
        <v>907</v>
      </c>
      <c r="F179" s="6" t="s">
        <v>897</v>
      </c>
      <c r="G179" s="6" t="s">
        <v>882</v>
      </c>
      <c r="H179" s="9" t="s">
        <v>908</v>
      </c>
      <c r="I179" s="9" t="s">
        <v>909</v>
      </c>
      <c r="J179" s="1" t="s">
        <v>105</v>
      </c>
      <c r="K179" s="1" t="s">
        <v>106</v>
      </c>
      <c r="L179" s="1" t="s">
        <v>874</v>
      </c>
      <c r="M179" s="38">
        <v>530.2034379467658</v>
      </c>
      <c r="N179" s="39">
        <v>26447</v>
      </c>
      <c r="O179" s="40">
        <f>M179*1000000/N179</f>
        <v>20047.772448548636</v>
      </c>
      <c r="P179" s="6" t="s">
        <v>65</v>
      </c>
      <c r="Q179" s="5" t="s">
        <v>910</v>
      </c>
      <c r="R179" s="5">
        <v>0</v>
      </c>
      <c r="S179" s="5" t="s">
        <v>911</v>
      </c>
      <c r="T179" s="5" t="s">
        <v>912</v>
      </c>
      <c r="U179" s="5" t="s">
        <v>913</v>
      </c>
      <c r="V179" s="5"/>
      <c r="W179" s="5"/>
      <c r="X179" s="5"/>
      <c r="Y179" s="5"/>
      <c r="Z179" s="5" t="s">
        <v>42</v>
      </c>
      <c r="AA179" s="5" t="s">
        <v>42</v>
      </c>
      <c r="AB179" s="5" t="s">
        <v>42</v>
      </c>
      <c r="AC179" s="41" t="s">
        <v>64</v>
      </c>
      <c r="AD179" s="41" t="s">
        <v>64</v>
      </c>
      <c r="AE179" s="65" t="s">
        <v>42</v>
      </c>
      <c r="AH179" s="9" t="s">
        <v>914</v>
      </c>
      <c r="AI179" s="67" t="s">
        <v>915</v>
      </c>
    </row>
    <row r="180" spans="3:35" ht="25.5" x14ac:dyDescent="0.2">
      <c r="D180" s="65">
        <v>3.004</v>
      </c>
      <c r="E180" s="66" t="s">
        <v>916</v>
      </c>
      <c r="F180" s="6" t="s">
        <v>897</v>
      </c>
      <c r="G180" s="6" t="s">
        <v>882</v>
      </c>
      <c r="H180" s="9" t="s">
        <v>917</v>
      </c>
      <c r="I180" s="9" t="s">
        <v>918</v>
      </c>
      <c r="J180" s="1" t="s">
        <v>149</v>
      </c>
      <c r="K180" s="1" t="s">
        <v>755</v>
      </c>
      <c r="L180" s="1" t="s">
        <v>832</v>
      </c>
      <c r="M180" s="38">
        <v>0.32226309134500009</v>
      </c>
      <c r="N180" s="39">
        <v>83</v>
      </c>
      <c r="O180" s="40">
        <f>M180*1000000/N180</f>
        <v>3882.6878475301214</v>
      </c>
      <c r="P180" s="6" t="s">
        <v>65</v>
      </c>
      <c r="Q180" s="5" t="s">
        <v>919</v>
      </c>
      <c r="R180" s="5">
        <v>0</v>
      </c>
      <c r="S180" s="5" t="s">
        <v>920</v>
      </c>
      <c r="T180" s="5">
        <v>2005</v>
      </c>
      <c r="U180" s="5">
        <v>2007</v>
      </c>
      <c r="V180" s="5"/>
      <c r="W180" s="5"/>
      <c r="X180" s="5"/>
      <c r="Y180" s="5"/>
      <c r="Z180" s="5" t="s">
        <v>43</v>
      </c>
      <c r="AA180" s="5" t="s">
        <v>921</v>
      </c>
      <c r="AB180" s="5" t="s">
        <v>42</v>
      </c>
      <c r="AC180" s="41" t="s">
        <v>64</v>
      </c>
      <c r="AD180" s="41" t="s">
        <v>64</v>
      </c>
      <c r="AE180" s="65" t="s">
        <v>42</v>
      </c>
      <c r="AI180" s="67" t="s">
        <v>922</v>
      </c>
    </row>
    <row r="181" spans="3:35" ht="25.5" x14ac:dyDescent="0.2">
      <c r="D181" s="65">
        <v>3.0049999999999999</v>
      </c>
      <c r="E181" s="66" t="s">
        <v>923</v>
      </c>
      <c r="F181" s="6" t="s">
        <v>897</v>
      </c>
      <c r="G181" s="6" t="s">
        <v>882</v>
      </c>
      <c r="H181" s="9" t="s">
        <v>924</v>
      </c>
      <c r="I181" s="9" t="s">
        <v>925</v>
      </c>
      <c r="J181" s="1" t="s">
        <v>149</v>
      </c>
      <c r="K181" s="1" t="s">
        <v>123</v>
      </c>
      <c r="L181" s="1" t="s">
        <v>846</v>
      </c>
      <c r="M181" s="38">
        <v>2.0579999999999998</v>
      </c>
      <c r="N181" s="39"/>
      <c r="O181" s="40"/>
      <c r="P181" s="6" t="s">
        <v>65</v>
      </c>
      <c r="Q181" s="5"/>
      <c r="R181" s="5"/>
      <c r="S181" s="5"/>
      <c r="T181" s="5"/>
      <c r="U181" s="5"/>
      <c r="V181" s="5"/>
      <c r="W181" s="5"/>
      <c r="X181" s="5"/>
      <c r="Y181" s="5"/>
      <c r="Z181" s="5"/>
      <c r="AA181" s="5"/>
      <c r="AC181" s="41"/>
      <c r="AD181" s="41"/>
      <c r="AE181" s="65"/>
      <c r="AI181" s="67"/>
    </row>
    <row r="182" spans="3:35" s="26" customFormat="1" x14ac:dyDescent="0.2">
      <c r="C182" s="27" t="s">
        <v>926</v>
      </c>
      <c r="D182" s="49"/>
      <c r="E182" s="27"/>
      <c r="F182" s="27"/>
      <c r="G182" s="27"/>
      <c r="H182" s="2"/>
      <c r="I182" s="2"/>
      <c r="J182" s="2"/>
      <c r="K182" s="2"/>
      <c r="L182" s="2"/>
      <c r="M182" s="31">
        <v>1885.594703774331</v>
      </c>
      <c r="N182" s="31"/>
      <c r="O182" s="48"/>
      <c r="P182" s="27"/>
      <c r="Q182" s="2"/>
      <c r="R182" s="2"/>
      <c r="S182" s="2"/>
      <c r="T182" s="2"/>
      <c r="U182" s="2"/>
      <c r="V182" s="2"/>
      <c r="W182" s="2"/>
      <c r="X182" s="2"/>
      <c r="Y182" s="2"/>
      <c r="Z182" s="2"/>
      <c r="AA182" s="2"/>
      <c r="AB182" s="50"/>
      <c r="AC182" s="2"/>
      <c r="AD182" s="27"/>
      <c r="AE182" s="27"/>
      <c r="AF182" s="50"/>
      <c r="AG182" s="50"/>
      <c r="AH182" s="2"/>
      <c r="AI182" s="2"/>
    </row>
    <row r="183" spans="3:35" ht="38.25" x14ac:dyDescent="0.2">
      <c r="D183" s="65">
        <v>3.101</v>
      </c>
      <c r="E183" s="66" t="s">
        <v>927</v>
      </c>
      <c r="F183" s="6" t="s">
        <v>897</v>
      </c>
      <c r="G183" s="6" t="s">
        <v>926</v>
      </c>
      <c r="H183" s="9" t="s">
        <v>928</v>
      </c>
      <c r="I183" s="9" t="s">
        <v>929</v>
      </c>
      <c r="J183" s="1" t="s">
        <v>37</v>
      </c>
      <c r="K183" s="1" t="s">
        <v>37</v>
      </c>
      <c r="L183" s="1" t="s">
        <v>930</v>
      </c>
      <c r="M183" s="38">
        <v>863.16830653211309</v>
      </c>
      <c r="N183" s="39">
        <v>6595245.0999999996</v>
      </c>
      <c r="O183" s="40">
        <f>M183*1000000/N183</f>
        <v>130.87736595750067</v>
      </c>
      <c r="P183" s="6" t="s">
        <v>65</v>
      </c>
      <c r="Q183" s="5" t="s">
        <v>931</v>
      </c>
      <c r="R183" s="5">
        <v>0</v>
      </c>
      <c r="S183" s="5" t="s">
        <v>932</v>
      </c>
      <c r="T183" s="5" t="s">
        <v>933</v>
      </c>
      <c r="U183" s="5" t="s">
        <v>934</v>
      </c>
      <c r="V183" s="5"/>
      <c r="W183" s="5"/>
      <c r="X183" s="5"/>
      <c r="Y183" s="5"/>
      <c r="Z183" s="5" t="s">
        <v>42</v>
      </c>
      <c r="AA183" s="5" t="s">
        <v>42</v>
      </c>
      <c r="AB183" s="5" t="s">
        <v>42</v>
      </c>
      <c r="AC183" s="41" t="s">
        <v>64</v>
      </c>
      <c r="AD183" s="41" t="s">
        <v>64</v>
      </c>
      <c r="AE183" s="65" t="s">
        <v>42</v>
      </c>
      <c r="AH183" s="9" t="s">
        <v>935</v>
      </c>
      <c r="AI183" s="67" t="s">
        <v>936</v>
      </c>
    </row>
    <row r="184" spans="3:35" ht="25.5" x14ac:dyDescent="0.2">
      <c r="D184" s="65">
        <v>3.1019999999999999</v>
      </c>
      <c r="E184" s="66" t="s">
        <v>937</v>
      </c>
      <c r="F184" s="6" t="s">
        <v>897</v>
      </c>
      <c r="G184" s="6" t="s">
        <v>926</v>
      </c>
      <c r="H184" s="9" t="s">
        <v>938</v>
      </c>
      <c r="I184" s="9" t="s">
        <v>939</v>
      </c>
      <c r="J184" s="1" t="s">
        <v>37</v>
      </c>
      <c r="K184" s="1" t="s">
        <v>37</v>
      </c>
      <c r="L184" s="1" t="s">
        <v>930</v>
      </c>
      <c r="M184" s="38" t="s">
        <v>64</v>
      </c>
      <c r="N184" s="38"/>
      <c r="O184" s="40"/>
      <c r="P184" s="6" t="s">
        <v>65</v>
      </c>
      <c r="Q184" s="5" t="s">
        <v>940</v>
      </c>
      <c r="R184" s="5">
        <v>0</v>
      </c>
      <c r="S184" s="5" t="s">
        <v>569</v>
      </c>
      <c r="T184" s="5">
        <v>1967</v>
      </c>
      <c r="U184" s="5" t="s">
        <v>941</v>
      </c>
      <c r="V184" s="5"/>
      <c r="W184" s="5"/>
      <c r="X184" s="5"/>
      <c r="Y184" s="5"/>
      <c r="Z184" s="5" t="s">
        <v>42</v>
      </c>
      <c r="AA184" s="5" t="s">
        <v>42</v>
      </c>
      <c r="AB184" s="5" t="s">
        <v>42</v>
      </c>
      <c r="AC184" s="41" t="s">
        <v>64</v>
      </c>
      <c r="AD184" s="41" t="s">
        <v>64</v>
      </c>
      <c r="AE184" s="65" t="s">
        <v>42</v>
      </c>
      <c r="AI184" s="67"/>
    </row>
    <row r="185" spans="3:35" ht="51" x14ac:dyDescent="0.2">
      <c r="D185" s="65">
        <v>3.1030000000000002</v>
      </c>
      <c r="E185" s="66" t="s">
        <v>942</v>
      </c>
      <c r="F185" s="6" t="s">
        <v>897</v>
      </c>
      <c r="G185" s="6" t="s">
        <v>926</v>
      </c>
      <c r="H185" s="9" t="s">
        <v>943</v>
      </c>
      <c r="I185" s="9" t="s">
        <v>944</v>
      </c>
      <c r="J185" s="1" t="s">
        <v>37</v>
      </c>
      <c r="K185" s="1" t="s">
        <v>37</v>
      </c>
      <c r="L185" s="1" t="s">
        <v>777</v>
      </c>
      <c r="M185" s="38">
        <v>306.977638651956</v>
      </c>
      <c r="N185" s="39">
        <v>6595245.0999999996</v>
      </c>
      <c r="O185" s="40">
        <f>M185*1000000/N185</f>
        <v>46.545296497313807</v>
      </c>
      <c r="P185" s="6" t="s">
        <v>65</v>
      </c>
      <c r="Q185" s="5" t="s">
        <v>945</v>
      </c>
      <c r="R185" s="5">
        <v>0</v>
      </c>
      <c r="S185" s="5" t="s">
        <v>602</v>
      </c>
      <c r="T185" s="5">
        <v>1967</v>
      </c>
      <c r="U185" s="5" t="s">
        <v>946</v>
      </c>
      <c r="V185" s="5"/>
      <c r="W185" s="5"/>
      <c r="X185" s="5"/>
      <c r="Y185" s="5"/>
      <c r="Z185" s="5" t="s">
        <v>42</v>
      </c>
      <c r="AA185" s="5" t="s">
        <v>42</v>
      </c>
      <c r="AB185" s="5" t="s">
        <v>43</v>
      </c>
      <c r="AC185" s="41" t="s">
        <v>64</v>
      </c>
      <c r="AD185" s="41" t="s">
        <v>64</v>
      </c>
      <c r="AE185" s="65" t="s">
        <v>42</v>
      </c>
      <c r="AH185" s="9" t="s">
        <v>935</v>
      </c>
      <c r="AI185" s="67" t="s">
        <v>936</v>
      </c>
    </row>
    <row r="186" spans="3:35" ht="38.25" x14ac:dyDescent="0.2">
      <c r="D186" s="65">
        <v>3.1040000000000001</v>
      </c>
      <c r="E186" s="66" t="s">
        <v>947</v>
      </c>
      <c r="F186" s="6" t="s">
        <v>897</v>
      </c>
      <c r="G186" s="6" t="s">
        <v>926</v>
      </c>
      <c r="H186" s="9" t="s">
        <v>948</v>
      </c>
      <c r="I186" s="9" t="s">
        <v>949</v>
      </c>
      <c r="J186" s="1" t="s">
        <v>58</v>
      </c>
      <c r="K186" s="1" t="s">
        <v>58</v>
      </c>
      <c r="L186" s="1" t="s">
        <v>777</v>
      </c>
      <c r="M186" s="38">
        <v>603.80214023468693</v>
      </c>
      <c r="N186" s="38"/>
      <c r="O186" s="40"/>
      <c r="P186" s="6" t="s">
        <v>65</v>
      </c>
      <c r="Q186" s="5" t="s">
        <v>950</v>
      </c>
      <c r="R186" s="5">
        <v>0</v>
      </c>
      <c r="S186" s="5" t="s">
        <v>951</v>
      </c>
      <c r="T186" s="5" t="s">
        <v>952</v>
      </c>
      <c r="U186" s="5" t="s">
        <v>953</v>
      </c>
      <c r="V186" s="5"/>
      <c r="W186" s="5"/>
      <c r="X186" s="5"/>
      <c r="Y186" s="5"/>
      <c r="Z186" s="5" t="s">
        <v>42</v>
      </c>
      <c r="AA186" s="5" t="s">
        <v>42</v>
      </c>
      <c r="AB186" s="5" t="s">
        <v>42</v>
      </c>
      <c r="AC186" s="41" t="s">
        <v>64</v>
      </c>
      <c r="AD186" s="41" t="s">
        <v>64</v>
      </c>
      <c r="AE186" s="65" t="s">
        <v>42</v>
      </c>
      <c r="AH186" s="9" t="s">
        <v>954</v>
      </c>
      <c r="AI186" s="67" t="s">
        <v>955</v>
      </c>
    </row>
    <row r="187" spans="3:35" x14ac:dyDescent="0.2">
      <c r="D187" s="65">
        <v>3.105</v>
      </c>
      <c r="E187" s="66" t="s">
        <v>956</v>
      </c>
      <c r="F187" s="6" t="s">
        <v>897</v>
      </c>
      <c r="G187" s="6" t="s">
        <v>926</v>
      </c>
      <c r="H187" s="9" t="s">
        <v>957</v>
      </c>
      <c r="I187" s="9" t="s">
        <v>958</v>
      </c>
      <c r="J187" s="1" t="s">
        <v>37</v>
      </c>
      <c r="K187" s="1" t="s">
        <v>37</v>
      </c>
      <c r="L187" s="1" t="s">
        <v>669</v>
      </c>
      <c r="M187" s="38">
        <v>56.228983238969661</v>
      </c>
      <c r="N187" s="39">
        <v>6595245.0999999996</v>
      </c>
      <c r="O187" s="40">
        <f>M187*1000000/N187</f>
        <v>8.5256851544409873</v>
      </c>
      <c r="P187" s="6" t="s">
        <v>65</v>
      </c>
      <c r="Q187" s="5" t="s">
        <v>959</v>
      </c>
      <c r="R187" s="5">
        <v>0</v>
      </c>
      <c r="S187" s="5" t="s">
        <v>576</v>
      </c>
      <c r="T187" s="5">
        <v>1967</v>
      </c>
      <c r="U187" s="5" t="s">
        <v>960</v>
      </c>
      <c r="V187" s="5"/>
      <c r="W187" s="5"/>
      <c r="X187" s="5"/>
      <c r="Y187" s="5"/>
      <c r="Z187" s="5" t="s">
        <v>42</v>
      </c>
      <c r="AA187" s="5" t="s">
        <v>42</v>
      </c>
      <c r="AB187" s="5" t="s">
        <v>42</v>
      </c>
      <c r="AC187" s="41" t="s">
        <v>64</v>
      </c>
      <c r="AD187" s="41" t="s">
        <v>64</v>
      </c>
      <c r="AE187" s="65" t="s">
        <v>42</v>
      </c>
      <c r="AH187" s="9" t="s">
        <v>935</v>
      </c>
      <c r="AI187" s="67" t="s">
        <v>936</v>
      </c>
    </row>
    <row r="188" spans="3:35" ht="38.25" x14ac:dyDescent="0.2">
      <c r="D188" s="65">
        <v>3.1059999999999999</v>
      </c>
      <c r="E188" s="66" t="s">
        <v>961</v>
      </c>
      <c r="F188" s="6" t="s">
        <v>897</v>
      </c>
      <c r="G188" s="6" t="s">
        <v>926</v>
      </c>
      <c r="H188" s="9" t="s">
        <v>962</v>
      </c>
      <c r="I188" s="9" t="s">
        <v>963</v>
      </c>
      <c r="J188" s="1" t="s">
        <v>149</v>
      </c>
      <c r="K188" s="1" t="s">
        <v>755</v>
      </c>
      <c r="L188" s="1" t="s">
        <v>832</v>
      </c>
      <c r="M188" s="38">
        <v>34.25637499800871</v>
      </c>
      <c r="N188" s="38"/>
      <c r="O188" s="40"/>
      <c r="P188" s="6" t="s">
        <v>65</v>
      </c>
      <c r="Q188" s="5" t="s">
        <v>964</v>
      </c>
      <c r="R188" s="5">
        <v>0</v>
      </c>
      <c r="S188" s="5" t="s">
        <v>965</v>
      </c>
      <c r="T188" s="5">
        <v>1967</v>
      </c>
      <c r="U188" s="5">
        <v>0</v>
      </c>
      <c r="V188" s="5"/>
      <c r="W188" s="5"/>
      <c r="X188" s="5"/>
      <c r="Y188" s="5"/>
      <c r="Z188" s="5" t="s">
        <v>42</v>
      </c>
      <c r="AA188" s="5" t="s">
        <v>42</v>
      </c>
      <c r="AB188" s="5" t="s">
        <v>42</v>
      </c>
      <c r="AC188" s="41" t="s">
        <v>64</v>
      </c>
      <c r="AD188" s="41" t="s">
        <v>64</v>
      </c>
      <c r="AE188" s="65" t="s">
        <v>42</v>
      </c>
      <c r="AI188" s="67" t="s">
        <v>966</v>
      </c>
    </row>
    <row r="189" spans="3:35" x14ac:dyDescent="0.2">
      <c r="D189" s="65">
        <v>3.1070000000000002</v>
      </c>
      <c r="E189" s="66" t="s">
        <v>967</v>
      </c>
      <c r="F189" s="6" t="s">
        <v>897</v>
      </c>
      <c r="G189" s="6" t="s">
        <v>926</v>
      </c>
      <c r="H189" s="9" t="s">
        <v>968</v>
      </c>
      <c r="I189" s="9" t="s">
        <v>969</v>
      </c>
      <c r="J189" s="1" t="s">
        <v>901</v>
      </c>
      <c r="K189" s="1" t="s">
        <v>755</v>
      </c>
      <c r="L189" s="1" t="s">
        <v>777</v>
      </c>
      <c r="M189" s="38" t="s">
        <v>64</v>
      </c>
      <c r="N189" s="38"/>
      <c r="O189" s="40"/>
      <c r="P189" s="6" t="s">
        <v>65</v>
      </c>
      <c r="Q189" s="5" t="s">
        <v>970</v>
      </c>
      <c r="R189" s="5">
        <v>0</v>
      </c>
      <c r="S189" s="5" t="s">
        <v>971</v>
      </c>
      <c r="T189" s="5">
        <v>1968</v>
      </c>
      <c r="U189" s="5">
        <v>0</v>
      </c>
      <c r="V189" s="5"/>
      <c r="W189" s="5"/>
      <c r="X189" s="5"/>
      <c r="Y189" s="5"/>
      <c r="Z189" s="5" t="s">
        <v>42</v>
      </c>
      <c r="AA189" s="5" t="s">
        <v>42</v>
      </c>
      <c r="AB189" s="5" t="s">
        <v>42</v>
      </c>
      <c r="AC189" s="41" t="s">
        <v>64</v>
      </c>
      <c r="AD189" s="41" t="s">
        <v>64</v>
      </c>
      <c r="AE189" s="65" t="s">
        <v>42</v>
      </c>
      <c r="AI189" s="67"/>
    </row>
    <row r="190" spans="3:35" ht="25.5" x14ac:dyDescent="0.2">
      <c r="D190" s="65">
        <v>3.1080000000000001</v>
      </c>
      <c r="E190" s="66" t="s">
        <v>972</v>
      </c>
      <c r="F190" s="6" t="s">
        <v>897</v>
      </c>
      <c r="G190" s="6" t="s">
        <v>926</v>
      </c>
      <c r="H190" s="9" t="s">
        <v>973</v>
      </c>
      <c r="I190" s="9" t="s">
        <v>974</v>
      </c>
      <c r="J190" s="1" t="s">
        <v>149</v>
      </c>
      <c r="K190" s="1" t="s">
        <v>755</v>
      </c>
      <c r="L190" s="1" t="s">
        <v>777</v>
      </c>
      <c r="M190" s="38" t="s">
        <v>64</v>
      </c>
      <c r="N190" s="38"/>
      <c r="O190" s="40"/>
      <c r="P190" s="6" t="s">
        <v>65</v>
      </c>
      <c r="Q190" s="5" t="s">
        <v>975</v>
      </c>
      <c r="R190" s="5">
        <v>0</v>
      </c>
      <c r="S190" s="5" t="s">
        <v>976</v>
      </c>
      <c r="T190" s="5">
        <v>1987</v>
      </c>
      <c r="U190" s="5">
        <v>1993</v>
      </c>
      <c r="V190" s="5"/>
      <c r="W190" s="5"/>
      <c r="X190" s="5"/>
      <c r="Y190" s="5"/>
      <c r="Z190" s="5" t="s">
        <v>42</v>
      </c>
      <c r="AA190" s="5" t="s">
        <v>42</v>
      </c>
      <c r="AB190" s="5" t="s">
        <v>42</v>
      </c>
      <c r="AC190" s="41" t="s">
        <v>64</v>
      </c>
      <c r="AD190" s="41" t="s">
        <v>64</v>
      </c>
      <c r="AE190" s="65" t="s">
        <v>42</v>
      </c>
      <c r="AI190" s="67"/>
    </row>
    <row r="191" spans="3:35" x14ac:dyDescent="0.2">
      <c r="D191" s="65">
        <v>3.109</v>
      </c>
      <c r="E191" s="66" t="s">
        <v>977</v>
      </c>
      <c r="F191" s="6" t="s">
        <v>897</v>
      </c>
      <c r="G191" s="6" t="s">
        <v>926</v>
      </c>
      <c r="H191" s="9" t="s">
        <v>978</v>
      </c>
      <c r="I191" s="9" t="s">
        <v>979</v>
      </c>
      <c r="J191" s="1" t="s">
        <v>149</v>
      </c>
      <c r="K191" s="1" t="s">
        <v>123</v>
      </c>
      <c r="L191" s="1" t="s">
        <v>980</v>
      </c>
      <c r="M191" s="38" t="s">
        <v>64</v>
      </c>
      <c r="N191" s="38"/>
      <c r="O191" s="40"/>
      <c r="P191" s="6" t="s">
        <v>65</v>
      </c>
      <c r="Q191" s="5" t="s">
        <v>981</v>
      </c>
      <c r="R191" s="5">
        <v>0</v>
      </c>
      <c r="S191" s="5" t="s">
        <v>982</v>
      </c>
      <c r="T191" s="5">
        <v>1971</v>
      </c>
      <c r="U191" s="5">
        <v>1983</v>
      </c>
      <c r="V191" s="5"/>
      <c r="W191" s="5"/>
      <c r="X191" s="5"/>
      <c r="Y191" s="5"/>
      <c r="Z191" s="5" t="s">
        <v>42</v>
      </c>
      <c r="AA191" s="5" t="s">
        <v>42</v>
      </c>
      <c r="AB191" s="5" t="s">
        <v>42</v>
      </c>
      <c r="AC191" s="41" t="s">
        <v>64</v>
      </c>
      <c r="AD191" s="41" t="s">
        <v>64</v>
      </c>
      <c r="AE191" s="65" t="s">
        <v>42</v>
      </c>
      <c r="AI191" s="67"/>
    </row>
    <row r="192" spans="3:35" ht="42" customHeight="1" x14ac:dyDescent="0.2">
      <c r="D192" s="65">
        <v>3.1120000000000001</v>
      </c>
      <c r="E192" s="66" t="s">
        <v>983</v>
      </c>
      <c r="F192" s="6" t="s">
        <v>897</v>
      </c>
      <c r="G192" s="6" t="s">
        <v>926</v>
      </c>
      <c r="H192" s="9" t="s">
        <v>984</v>
      </c>
      <c r="I192" s="9" t="s">
        <v>985</v>
      </c>
      <c r="J192" s="1" t="s">
        <v>149</v>
      </c>
      <c r="K192" s="1" t="s">
        <v>755</v>
      </c>
      <c r="L192" s="1" t="s">
        <v>777</v>
      </c>
      <c r="M192" s="38">
        <v>21.161260118596481</v>
      </c>
      <c r="N192" s="38"/>
      <c r="O192" s="40"/>
      <c r="P192" s="6" t="s">
        <v>65</v>
      </c>
      <c r="Q192" s="5" t="s">
        <v>986</v>
      </c>
      <c r="R192" s="5">
        <v>0</v>
      </c>
      <c r="S192" s="5" t="s">
        <v>987</v>
      </c>
      <c r="T192" s="5">
        <v>2001</v>
      </c>
      <c r="U192" s="5">
        <v>0</v>
      </c>
      <c r="V192" s="5"/>
      <c r="W192" s="5"/>
      <c r="X192" s="5"/>
      <c r="Y192" s="5"/>
      <c r="Z192" s="5" t="s">
        <v>42</v>
      </c>
      <c r="AA192" s="5" t="s">
        <v>42</v>
      </c>
      <c r="AB192" s="5" t="s">
        <v>42</v>
      </c>
      <c r="AC192" s="41" t="s">
        <v>64</v>
      </c>
      <c r="AD192" s="41" t="s">
        <v>64</v>
      </c>
      <c r="AE192" s="65" t="s">
        <v>42</v>
      </c>
      <c r="AI192" s="67" t="s">
        <v>988</v>
      </c>
    </row>
    <row r="193" spans="3:35" ht="25.5" x14ac:dyDescent="0.2">
      <c r="D193" s="65">
        <v>3.113</v>
      </c>
      <c r="E193" s="1" t="s">
        <v>989</v>
      </c>
      <c r="F193" s="6" t="s">
        <v>897</v>
      </c>
      <c r="G193" s="6" t="s">
        <v>926</v>
      </c>
      <c r="H193" s="9" t="s">
        <v>990</v>
      </c>
      <c r="J193" s="1" t="s">
        <v>58</v>
      </c>
      <c r="K193" s="1" t="s">
        <v>58</v>
      </c>
      <c r="L193" s="1" t="s">
        <v>777</v>
      </c>
      <c r="M193" s="38" t="s">
        <v>991</v>
      </c>
      <c r="O193" s="54"/>
      <c r="P193" s="6" t="s">
        <v>65</v>
      </c>
      <c r="Q193" s="5" t="s">
        <v>992</v>
      </c>
      <c r="R193" s="5"/>
      <c r="S193" s="5"/>
      <c r="T193" s="5">
        <v>2011</v>
      </c>
      <c r="U193" s="5"/>
      <c r="V193" s="5"/>
      <c r="W193" s="5"/>
      <c r="X193" s="5"/>
      <c r="Y193" s="5"/>
      <c r="Z193" s="5" t="s">
        <v>42</v>
      </c>
      <c r="AA193" s="5" t="s">
        <v>42</v>
      </c>
      <c r="AB193" s="5" t="s">
        <v>42</v>
      </c>
      <c r="AC193" s="12" t="s">
        <v>64</v>
      </c>
      <c r="AD193" s="1" t="s">
        <v>64</v>
      </c>
      <c r="AE193" s="65" t="s">
        <v>42</v>
      </c>
      <c r="AI193" s="5" t="s">
        <v>993</v>
      </c>
    </row>
    <row r="194" spans="3:35" s="26" customFormat="1" x14ac:dyDescent="0.2">
      <c r="C194" s="27" t="s">
        <v>994</v>
      </c>
      <c r="D194" s="49"/>
      <c r="E194" s="27"/>
      <c r="F194" s="27"/>
      <c r="G194" s="27"/>
      <c r="H194" s="2"/>
      <c r="I194" s="2"/>
      <c r="J194" s="2"/>
      <c r="K194" s="2"/>
      <c r="L194" s="2"/>
      <c r="M194" s="31">
        <v>683.9426121848104</v>
      </c>
      <c r="N194" s="31"/>
      <c r="O194" s="48"/>
      <c r="P194" s="27"/>
      <c r="Q194" s="2"/>
      <c r="R194" s="2"/>
      <c r="S194" s="2"/>
      <c r="T194" s="2"/>
      <c r="U194" s="2"/>
      <c r="V194" s="2"/>
      <c r="W194" s="2"/>
      <c r="X194" s="2"/>
      <c r="Y194" s="2"/>
      <c r="Z194" s="2"/>
      <c r="AA194" s="2"/>
      <c r="AB194" s="50"/>
      <c r="AC194" s="2"/>
      <c r="AD194" s="27"/>
      <c r="AE194" s="27"/>
      <c r="AF194" s="50"/>
      <c r="AG194" s="50"/>
      <c r="AH194" s="2"/>
      <c r="AI194" s="2"/>
    </row>
    <row r="195" spans="3:35" ht="38.25" x14ac:dyDescent="0.2">
      <c r="D195" s="65">
        <v>3.2010000000000001</v>
      </c>
      <c r="E195" s="66" t="s">
        <v>995</v>
      </c>
      <c r="F195" s="6" t="s">
        <v>897</v>
      </c>
      <c r="G195" s="5" t="s">
        <v>996</v>
      </c>
      <c r="H195" s="9" t="s">
        <v>997</v>
      </c>
      <c r="I195" s="9" t="s">
        <v>998</v>
      </c>
      <c r="J195" s="1" t="s">
        <v>149</v>
      </c>
      <c r="K195" s="1" t="s">
        <v>755</v>
      </c>
      <c r="L195" s="1" t="s">
        <v>999</v>
      </c>
      <c r="M195" s="38">
        <v>127.097558502022</v>
      </c>
      <c r="N195" s="39">
        <f>6595245.1*79%*64%</f>
        <v>3334555.9225599999</v>
      </c>
      <c r="O195" s="40">
        <f>M195*1000000/N195</f>
        <v>38.115287748554799</v>
      </c>
      <c r="P195" s="6" t="s">
        <v>65</v>
      </c>
      <c r="Q195" s="5" t="s">
        <v>1000</v>
      </c>
      <c r="R195" s="5">
        <v>0</v>
      </c>
      <c r="S195" s="5" t="s">
        <v>553</v>
      </c>
      <c r="T195" s="5">
        <v>1967</v>
      </c>
      <c r="U195" s="5" t="s">
        <v>1001</v>
      </c>
      <c r="V195" s="5"/>
      <c r="W195" s="5"/>
      <c r="X195" s="5"/>
      <c r="Y195" s="5"/>
      <c r="Z195" s="5" t="s">
        <v>42</v>
      </c>
      <c r="AA195" s="5" t="s">
        <v>42</v>
      </c>
      <c r="AB195" s="5" t="s">
        <v>42</v>
      </c>
      <c r="AC195" s="41" t="s">
        <v>64</v>
      </c>
      <c r="AD195" s="41" t="s">
        <v>64</v>
      </c>
      <c r="AE195" s="65" t="s">
        <v>42</v>
      </c>
      <c r="AH195" s="9" t="s">
        <v>1002</v>
      </c>
      <c r="AI195" s="67" t="s">
        <v>1003</v>
      </c>
    </row>
    <row r="196" spans="3:35" ht="38.25" x14ac:dyDescent="0.2">
      <c r="D196" s="65">
        <v>3.202</v>
      </c>
      <c r="E196" s="66" t="s">
        <v>1004</v>
      </c>
      <c r="F196" s="6" t="s">
        <v>897</v>
      </c>
      <c r="G196" s="5" t="s">
        <v>996</v>
      </c>
      <c r="H196" s="9" t="s">
        <v>1005</v>
      </c>
      <c r="I196" s="9" t="s">
        <v>998</v>
      </c>
      <c r="J196" s="1" t="s">
        <v>149</v>
      </c>
      <c r="K196" s="1" t="s">
        <v>755</v>
      </c>
      <c r="L196" s="1" t="s">
        <v>1006</v>
      </c>
      <c r="M196" s="38">
        <v>556.84505368278838</v>
      </c>
      <c r="N196" s="39">
        <f>4629636*1.00737977930481</f>
        <v>4663801.6919416031</v>
      </c>
      <c r="O196" s="40">
        <f>M196*1000000/N196</f>
        <v>119.39724080570122</v>
      </c>
      <c r="P196" s="6" t="s">
        <v>65</v>
      </c>
      <c r="Q196" s="5" t="s">
        <v>1007</v>
      </c>
      <c r="R196" s="5">
        <v>0</v>
      </c>
      <c r="S196" s="5" t="s">
        <v>553</v>
      </c>
      <c r="T196" s="5">
        <v>1967</v>
      </c>
      <c r="U196" s="5">
        <v>0</v>
      </c>
      <c r="V196" s="5"/>
      <c r="W196" s="5"/>
      <c r="X196" s="5"/>
      <c r="Y196" s="5"/>
      <c r="Z196" s="5" t="s">
        <v>42</v>
      </c>
      <c r="AA196" s="5" t="s">
        <v>42</v>
      </c>
      <c r="AB196" s="5" t="s">
        <v>42</v>
      </c>
      <c r="AC196" s="41" t="s">
        <v>64</v>
      </c>
      <c r="AD196" s="41" t="s">
        <v>64</v>
      </c>
      <c r="AE196" s="65" t="s">
        <v>42</v>
      </c>
      <c r="AH196" s="9" t="s">
        <v>1008</v>
      </c>
      <c r="AI196" s="67" t="s">
        <v>1009</v>
      </c>
    </row>
    <row r="198" spans="3:35" s="26" customFormat="1" x14ac:dyDescent="0.2">
      <c r="C198" s="27" t="s">
        <v>1010</v>
      </c>
      <c r="D198" s="49"/>
      <c r="E198" s="27"/>
      <c r="F198" s="27"/>
      <c r="G198" s="27"/>
      <c r="H198" s="2"/>
      <c r="I198" s="2"/>
      <c r="J198" s="2"/>
      <c r="K198" s="2"/>
      <c r="L198" s="2"/>
      <c r="M198" s="31">
        <v>906.4531107543454</v>
      </c>
      <c r="N198" s="31"/>
      <c r="O198" s="48"/>
      <c r="P198" s="27"/>
      <c r="Q198" s="2"/>
      <c r="R198" s="2"/>
      <c r="S198" s="2"/>
      <c r="T198" s="2"/>
      <c r="U198" s="2"/>
      <c r="V198" s="2"/>
      <c r="W198" s="2"/>
      <c r="X198" s="2"/>
      <c r="Y198" s="2"/>
      <c r="Z198" s="2"/>
      <c r="AA198" s="2"/>
      <c r="AB198" s="50"/>
      <c r="AC198" s="2"/>
      <c r="AD198" s="27"/>
      <c r="AE198" s="27"/>
      <c r="AF198" s="50"/>
      <c r="AG198" s="50"/>
      <c r="AH198" s="2"/>
      <c r="AI198" s="2"/>
    </row>
    <row r="199" spans="3:35" ht="38.25" customHeight="1" x14ac:dyDescent="0.2">
      <c r="D199" s="65">
        <v>3.3010000000000002</v>
      </c>
      <c r="E199" s="66" t="s">
        <v>1011</v>
      </c>
      <c r="F199" s="6" t="s">
        <v>897</v>
      </c>
      <c r="G199" s="5" t="s">
        <v>1010</v>
      </c>
      <c r="H199" s="9" t="s">
        <v>1012</v>
      </c>
      <c r="I199" s="9" t="s">
        <v>1013</v>
      </c>
      <c r="J199" s="1" t="s">
        <v>149</v>
      </c>
      <c r="K199" s="1" t="s">
        <v>755</v>
      </c>
      <c r="L199" s="1" t="s">
        <v>777</v>
      </c>
      <c r="M199" s="38" t="s">
        <v>64</v>
      </c>
      <c r="N199" s="38"/>
      <c r="O199" s="40"/>
      <c r="P199" s="6" t="s">
        <v>65</v>
      </c>
      <c r="Q199" s="5" t="s">
        <v>1014</v>
      </c>
      <c r="R199" s="5">
        <v>0</v>
      </c>
      <c r="S199" s="5" t="s">
        <v>1015</v>
      </c>
      <c r="T199" s="5">
        <v>1967</v>
      </c>
      <c r="U199" s="5">
        <v>0</v>
      </c>
      <c r="V199" s="5"/>
      <c r="W199" s="5"/>
      <c r="X199" s="5"/>
      <c r="Y199" s="5"/>
      <c r="Z199" s="5" t="s">
        <v>42</v>
      </c>
      <c r="AA199" s="5" t="s">
        <v>42</v>
      </c>
      <c r="AB199" s="5" t="s">
        <v>42</v>
      </c>
      <c r="AC199" s="41" t="s">
        <v>64</v>
      </c>
      <c r="AD199" s="41" t="s">
        <v>64</v>
      </c>
      <c r="AE199" s="65" t="s">
        <v>42</v>
      </c>
      <c r="AI199" s="67"/>
    </row>
    <row r="200" spans="3:35" ht="40.5" customHeight="1" x14ac:dyDescent="0.2">
      <c r="D200" s="65">
        <v>3.302</v>
      </c>
      <c r="E200" s="66" t="s">
        <v>1016</v>
      </c>
      <c r="F200" s="6" t="s">
        <v>897</v>
      </c>
      <c r="G200" s="5" t="s">
        <v>1010</v>
      </c>
      <c r="H200" s="9" t="s">
        <v>1017</v>
      </c>
      <c r="J200" s="1" t="s">
        <v>149</v>
      </c>
      <c r="K200" s="1" t="s">
        <v>755</v>
      </c>
      <c r="L200" s="1" t="s">
        <v>777</v>
      </c>
      <c r="M200" s="38">
        <v>636.86991240857469</v>
      </c>
      <c r="N200" s="38"/>
      <c r="O200" s="40"/>
      <c r="P200" s="6" t="s">
        <v>65</v>
      </c>
      <c r="Q200" s="5" t="s">
        <v>1018</v>
      </c>
      <c r="R200" s="5">
        <v>0</v>
      </c>
      <c r="S200" s="5" t="s">
        <v>1019</v>
      </c>
      <c r="T200" s="5">
        <v>1967</v>
      </c>
      <c r="U200" s="5" t="s">
        <v>1020</v>
      </c>
      <c r="V200" s="5"/>
      <c r="W200" s="5"/>
      <c r="X200" s="5"/>
      <c r="Y200" s="5"/>
      <c r="Z200" s="5" t="s">
        <v>42</v>
      </c>
      <c r="AA200" s="5" t="s">
        <v>42</v>
      </c>
      <c r="AB200" s="5" t="s">
        <v>42</v>
      </c>
      <c r="AC200" s="41" t="s">
        <v>64</v>
      </c>
      <c r="AD200" s="41" t="s">
        <v>64</v>
      </c>
      <c r="AE200" s="65" t="s">
        <v>42</v>
      </c>
      <c r="AI200" s="67"/>
    </row>
    <row r="201" spans="3:35" ht="25.5" x14ac:dyDescent="0.2">
      <c r="D201" s="65">
        <v>3.3029999999999999</v>
      </c>
      <c r="E201" s="66" t="s">
        <v>1021</v>
      </c>
      <c r="F201" s="6" t="s">
        <v>897</v>
      </c>
      <c r="G201" s="5" t="s">
        <v>1010</v>
      </c>
      <c r="H201" s="9" t="s">
        <v>1022</v>
      </c>
      <c r="J201" s="1" t="s">
        <v>365</v>
      </c>
      <c r="K201" s="1" t="s">
        <v>366</v>
      </c>
      <c r="L201" s="1" t="s">
        <v>663</v>
      </c>
      <c r="M201" s="38">
        <v>100.11325455725989</v>
      </c>
      <c r="N201" s="38"/>
      <c r="O201" s="40"/>
      <c r="P201" s="6" t="s">
        <v>65</v>
      </c>
      <c r="Q201" s="5" t="s">
        <v>1018</v>
      </c>
      <c r="R201" s="5">
        <v>0</v>
      </c>
      <c r="S201" s="5" t="s">
        <v>1023</v>
      </c>
      <c r="T201" s="5">
        <v>1977</v>
      </c>
      <c r="U201" s="5">
        <v>1982</v>
      </c>
      <c r="V201" s="5"/>
      <c r="W201" s="5"/>
      <c r="X201" s="5"/>
      <c r="Y201" s="5"/>
      <c r="Z201" s="5" t="s">
        <v>42</v>
      </c>
      <c r="AA201" s="5" t="s">
        <v>42</v>
      </c>
      <c r="AB201" s="5" t="s">
        <v>42</v>
      </c>
      <c r="AC201" s="41" t="s">
        <v>64</v>
      </c>
      <c r="AD201" s="41" t="s">
        <v>64</v>
      </c>
      <c r="AE201" s="65" t="s">
        <v>42</v>
      </c>
      <c r="AI201" s="67" t="s">
        <v>1024</v>
      </c>
    </row>
    <row r="202" spans="3:35" ht="51" x14ac:dyDescent="0.2">
      <c r="D202" s="65">
        <v>3.3039999999999998</v>
      </c>
      <c r="E202" s="66" t="s">
        <v>1025</v>
      </c>
      <c r="F202" s="6" t="s">
        <v>897</v>
      </c>
      <c r="G202" s="5" t="s">
        <v>1010</v>
      </c>
      <c r="H202" s="9" t="s">
        <v>1026</v>
      </c>
      <c r="I202" s="9" t="s">
        <v>1027</v>
      </c>
      <c r="J202" s="1" t="s">
        <v>149</v>
      </c>
      <c r="K202" s="1" t="s">
        <v>755</v>
      </c>
      <c r="L202" s="1" t="s">
        <v>1028</v>
      </c>
      <c r="M202" s="38">
        <v>70.65403490710969</v>
      </c>
      <c r="N202" s="38"/>
      <c r="O202" s="40"/>
      <c r="P202" s="6" t="s">
        <v>65</v>
      </c>
      <c r="Q202" s="5" t="s">
        <v>1018</v>
      </c>
      <c r="R202" s="5">
        <v>0</v>
      </c>
      <c r="S202" s="5" t="s">
        <v>1029</v>
      </c>
      <c r="T202" s="5">
        <v>1967</v>
      </c>
      <c r="U202" s="5" t="s">
        <v>1030</v>
      </c>
      <c r="V202" s="5"/>
      <c r="W202" s="5"/>
      <c r="X202" s="5"/>
      <c r="Y202" s="5"/>
      <c r="Z202" s="5" t="s">
        <v>42</v>
      </c>
      <c r="AA202" s="5" t="s">
        <v>42</v>
      </c>
      <c r="AB202" s="5" t="s">
        <v>42</v>
      </c>
      <c r="AC202" s="41" t="s">
        <v>64</v>
      </c>
      <c r="AD202" s="41" t="s">
        <v>64</v>
      </c>
      <c r="AE202" s="65" t="s">
        <v>42</v>
      </c>
      <c r="AI202" s="67" t="s">
        <v>1031</v>
      </c>
    </row>
    <row r="203" spans="3:35" ht="25.5" x14ac:dyDescent="0.2">
      <c r="D203" s="65">
        <v>3.306</v>
      </c>
      <c r="E203" s="66" t="s">
        <v>1032</v>
      </c>
      <c r="F203" s="6" t="s">
        <v>897</v>
      </c>
      <c r="G203" s="5" t="s">
        <v>1010</v>
      </c>
      <c r="H203" s="9" t="s">
        <v>1033</v>
      </c>
      <c r="I203" s="9" t="s">
        <v>1034</v>
      </c>
      <c r="J203" s="1" t="s">
        <v>149</v>
      </c>
      <c r="K203" s="1" t="s">
        <v>755</v>
      </c>
      <c r="L203" s="1" t="s">
        <v>832</v>
      </c>
      <c r="M203" s="38">
        <v>65.005784850859584</v>
      </c>
      <c r="N203" s="38"/>
      <c r="O203" s="40"/>
      <c r="P203" s="6" t="s">
        <v>65</v>
      </c>
      <c r="Q203" s="5" t="s">
        <v>1018</v>
      </c>
      <c r="R203" s="5">
        <v>0</v>
      </c>
      <c r="S203" s="5" t="s">
        <v>1029</v>
      </c>
      <c r="T203" s="5">
        <v>1967</v>
      </c>
      <c r="U203" s="5" t="s">
        <v>1035</v>
      </c>
      <c r="V203" s="5"/>
      <c r="W203" s="5"/>
      <c r="X203" s="5"/>
      <c r="Y203" s="5"/>
      <c r="Z203" s="5" t="s">
        <v>42</v>
      </c>
      <c r="AA203" s="5" t="s">
        <v>42</v>
      </c>
      <c r="AB203" s="5" t="s">
        <v>42</v>
      </c>
      <c r="AC203" s="41" t="s">
        <v>64</v>
      </c>
      <c r="AD203" s="41" t="s">
        <v>64</v>
      </c>
      <c r="AE203" s="65" t="s">
        <v>42</v>
      </c>
      <c r="AI203" s="67" t="s">
        <v>966</v>
      </c>
    </row>
    <row r="204" spans="3:35" ht="31.5" x14ac:dyDescent="0.25">
      <c r="D204" s="65">
        <v>3.3079999999999998</v>
      </c>
      <c r="E204" s="66" t="s">
        <v>1036</v>
      </c>
      <c r="F204" s="6" t="s">
        <v>897</v>
      </c>
      <c r="G204" s="5" t="s">
        <v>1010</v>
      </c>
      <c r="H204" s="3" t="s">
        <v>1037</v>
      </c>
      <c r="I204" s="4" t="s">
        <v>1038</v>
      </c>
      <c r="J204" s="1" t="s">
        <v>384</v>
      </c>
      <c r="K204" s="1" t="s">
        <v>384</v>
      </c>
      <c r="L204" s="1" t="s">
        <v>749</v>
      </c>
      <c r="M204" s="38">
        <v>20.117244220900254</v>
      </c>
      <c r="N204" s="38"/>
      <c r="O204" s="40"/>
      <c r="P204" s="6" t="s">
        <v>65</v>
      </c>
      <c r="Q204" s="5" t="s">
        <v>1039</v>
      </c>
      <c r="R204" s="5">
        <v>0</v>
      </c>
      <c r="S204" s="5" t="s">
        <v>1040</v>
      </c>
      <c r="T204" s="5">
        <v>1967</v>
      </c>
      <c r="U204" s="5" t="s">
        <v>1041</v>
      </c>
      <c r="V204" s="5"/>
      <c r="W204" s="5"/>
      <c r="X204" s="5"/>
      <c r="Y204" s="5"/>
      <c r="Z204" s="5" t="s">
        <v>42</v>
      </c>
      <c r="AA204" s="5" t="s">
        <v>42</v>
      </c>
      <c r="AB204" s="5" t="s">
        <v>42</v>
      </c>
      <c r="AC204" s="41" t="s">
        <v>64</v>
      </c>
      <c r="AD204" s="41" t="s">
        <v>64</v>
      </c>
      <c r="AE204" s="65" t="s">
        <v>42</v>
      </c>
      <c r="AI204" s="67" t="s">
        <v>1042</v>
      </c>
    </row>
    <row r="205" spans="3:35" ht="38.25" x14ac:dyDescent="0.2">
      <c r="D205" s="65">
        <v>3.3090000000000002</v>
      </c>
      <c r="E205" s="66" t="s">
        <v>1043</v>
      </c>
      <c r="F205" s="6" t="s">
        <v>897</v>
      </c>
      <c r="G205" s="5" t="s">
        <v>1010</v>
      </c>
      <c r="H205" s="9" t="s">
        <v>1044</v>
      </c>
      <c r="I205" s="9" t="s">
        <v>1045</v>
      </c>
      <c r="J205" s="1" t="s">
        <v>149</v>
      </c>
      <c r="K205" s="1" t="s">
        <v>755</v>
      </c>
      <c r="L205" s="1" t="s">
        <v>749</v>
      </c>
      <c r="M205" s="38">
        <v>13.69287980964128</v>
      </c>
      <c r="N205" s="38"/>
      <c r="O205" s="40"/>
      <c r="P205" s="6" t="s">
        <v>65</v>
      </c>
      <c r="Q205" s="5" t="s">
        <v>1046</v>
      </c>
      <c r="R205" s="5">
        <v>0</v>
      </c>
      <c r="S205" s="5" t="s">
        <v>1047</v>
      </c>
      <c r="T205" s="5" t="s">
        <v>1048</v>
      </c>
      <c r="U205" s="5" t="s">
        <v>1030</v>
      </c>
      <c r="V205" s="5"/>
      <c r="W205" s="5"/>
      <c r="X205" s="5"/>
      <c r="Y205" s="5"/>
      <c r="Z205" s="5" t="s">
        <v>42</v>
      </c>
      <c r="AA205" s="5" t="s">
        <v>42</v>
      </c>
      <c r="AB205" s="5" t="s">
        <v>42</v>
      </c>
      <c r="AC205" s="41" t="s">
        <v>64</v>
      </c>
      <c r="AD205" s="41" t="s">
        <v>64</v>
      </c>
      <c r="AE205" s="65" t="s">
        <v>42</v>
      </c>
      <c r="AI205" s="67" t="s">
        <v>1049</v>
      </c>
    </row>
    <row r="206" spans="3:35" ht="25.5" x14ac:dyDescent="0.2">
      <c r="D206" s="65">
        <v>3.31</v>
      </c>
      <c r="E206" s="66" t="s">
        <v>1050</v>
      </c>
      <c r="F206" s="6" t="s">
        <v>897</v>
      </c>
      <c r="G206" s="5" t="s">
        <v>1010</v>
      </c>
      <c r="H206" s="9" t="s">
        <v>1051</v>
      </c>
      <c r="J206" s="1" t="s">
        <v>149</v>
      </c>
      <c r="K206" s="1" t="s">
        <v>755</v>
      </c>
      <c r="M206" s="38" t="s">
        <v>64</v>
      </c>
      <c r="N206" s="38"/>
      <c r="O206" s="40"/>
      <c r="P206" s="6" t="s">
        <v>65</v>
      </c>
      <c r="Q206" s="5" t="s">
        <v>1018</v>
      </c>
      <c r="R206" s="5">
        <v>0</v>
      </c>
      <c r="S206" s="5" t="s">
        <v>1029</v>
      </c>
      <c r="T206" s="5">
        <v>1967</v>
      </c>
      <c r="U206" s="5" t="s">
        <v>1035</v>
      </c>
      <c r="V206" s="5"/>
      <c r="W206" s="5"/>
      <c r="X206" s="5"/>
      <c r="Y206" s="5"/>
      <c r="Z206" s="5" t="s">
        <v>42</v>
      </c>
      <c r="AA206" s="5" t="s">
        <v>42</v>
      </c>
      <c r="AB206" s="5" t="s">
        <v>42</v>
      </c>
      <c r="AC206" s="41" t="s">
        <v>64</v>
      </c>
      <c r="AD206" s="41" t="s">
        <v>64</v>
      </c>
      <c r="AE206" s="65" t="s">
        <v>42</v>
      </c>
      <c r="AI206" s="67"/>
    </row>
    <row r="207" spans="3:35" s="26" customFormat="1" x14ac:dyDescent="0.2">
      <c r="C207" s="27" t="s">
        <v>1052</v>
      </c>
      <c r="D207" s="49"/>
      <c r="E207" s="27"/>
      <c r="F207" s="27"/>
      <c r="G207" s="27"/>
      <c r="H207" s="2"/>
      <c r="I207" s="2"/>
      <c r="J207" s="2"/>
      <c r="K207" s="2"/>
      <c r="L207" s="2"/>
      <c r="M207" s="31">
        <v>1111.1326084337986</v>
      </c>
      <c r="N207" s="31"/>
      <c r="O207" s="48"/>
      <c r="P207" s="27"/>
      <c r="Q207" s="2"/>
      <c r="R207" s="2"/>
      <c r="S207" s="2"/>
      <c r="T207" s="2"/>
      <c r="U207" s="2"/>
      <c r="V207" s="2"/>
      <c r="W207" s="2"/>
      <c r="X207" s="2"/>
      <c r="Y207" s="2"/>
      <c r="Z207" s="2"/>
      <c r="AA207" s="2"/>
      <c r="AB207" s="50"/>
      <c r="AC207" s="2"/>
      <c r="AD207" s="27"/>
      <c r="AE207" s="27"/>
      <c r="AF207" s="50"/>
      <c r="AG207" s="50"/>
      <c r="AH207" s="2"/>
      <c r="AI207" s="2"/>
    </row>
    <row r="208" spans="3:35" ht="25.5" x14ac:dyDescent="0.2">
      <c r="D208" s="65">
        <v>3.4009999999999998</v>
      </c>
      <c r="E208" s="66" t="s">
        <v>1053</v>
      </c>
      <c r="F208" s="6" t="s">
        <v>897</v>
      </c>
      <c r="G208" s="5" t="s">
        <v>1052</v>
      </c>
      <c r="H208" s="9" t="s">
        <v>1054</v>
      </c>
      <c r="I208" s="9" t="s">
        <v>1055</v>
      </c>
      <c r="J208" s="1" t="s">
        <v>1056</v>
      </c>
      <c r="K208" s="1" t="s">
        <v>1057</v>
      </c>
      <c r="L208" s="1" t="s">
        <v>663</v>
      </c>
      <c r="M208" s="38">
        <v>318.12118723358935</v>
      </c>
      <c r="N208" s="39">
        <v>6595245.0999999996</v>
      </c>
      <c r="O208" s="40">
        <f>M208*1000000/N208</f>
        <v>48.234930227777184</v>
      </c>
      <c r="P208" s="6" t="s">
        <v>65</v>
      </c>
      <c r="Q208" s="5" t="s">
        <v>1058</v>
      </c>
      <c r="R208" s="5">
        <v>0</v>
      </c>
      <c r="S208" s="5" t="s">
        <v>1059</v>
      </c>
      <c r="T208" s="5" t="s">
        <v>1060</v>
      </c>
      <c r="U208" s="5" t="s">
        <v>1061</v>
      </c>
      <c r="V208" s="5"/>
      <c r="W208" s="5"/>
      <c r="X208" s="5"/>
      <c r="Y208" s="5"/>
      <c r="Z208" s="5" t="s">
        <v>42</v>
      </c>
      <c r="AA208" s="5" t="s">
        <v>42</v>
      </c>
      <c r="AB208" s="5" t="s">
        <v>42</v>
      </c>
      <c r="AC208" s="41" t="s">
        <v>64</v>
      </c>
      <c r="AD208" s="41" t="s">
        <v>64</v>
      </c>
      <c r="AE208" s="65" t="s">
        <v>42</v>
      </c>
      <c r="AH208" s="9" t="s">
        <v>935</v>
      </c>
      <c r="AI208" s="67" t="s">
        <v>1062</v>
      </c>
    </row>
    <row r="209" spans="4:35" ht="25.5" x14ac:dyDescent="0.2">
      <c r="D209" s="65">
        <v>3.4020000000000001</v>
      </c>
      <c r="E209" s="66" t="s">
        <v>1063</v>
      </c>
      <c r="F209" s="6" t="s">
        <v>897</v>
      </c>
      <c r="G209" s="5" t="s">
        <v>1052</v>
      </c>
      <c r="H209" s="9" t="s">
        <v>1064</v>
      </c>
      <c r="I209" s="9" t="s">
        <v>1065</v>
      </c>
      <c r="J209" s="1" t="s">
        <v>1056</v>
      </c>
      <c r="K209" s="1" t="s">
        <v>1057</v>
      </c>
      <c r="L209" s="1" t="s">
        <v>1006</v>
      </c>
      <c r="M209" s="38">
        <v>70.304808646101762</v>
      </c>
      <c r="N209" s="39">
        <v>6595245.0999999996</v>
      </c>
      <c r="O209" s="40">
        <f>M209*1000000/N209</f>
        <v>10.659923563129103</v>
      </c>
      <c r="P209" s="6" t="s">
        <v>65</v>
      </c>
      <c r="Q209" s="5" t="s">
        <v>1066</v>
      </c>
      <c r="R209" s="5">
        <v>0</v>
      </c>
      <c r="S209" s="5" t="s">
        <v>1067</v>
      </c>
      <c r="T209" s="5" t="s">
        <v>1060</v>
      </c>
      <c r="U209" s="5" t="s">
        <v>1068</v>
      </c>
      <c r="V209" s="5"/>
      <c r="W209" s="5"/>
      <c r="X209" s="5"/>
      <c r="Y209" s="5"/>
      <c r="Z209" s="5" t="s">
        <v>42</v>
      </c>
      <c r="AA209" s="5" t="s">
        <v>42</v>
      </c>
      <c r="AB209" s="5" t="s">
        <v>42</v>
      </c>
      <c r="AC209" s="41" t="s">
        <v>64</v>
      </c>
      <c r="AD209" s="41" t="s">
        <v>64</v>
      </c>
      <c r="AE209" s="65" t="s">
        <v>42</v>
      </c>
      <c r="AH209" s="9" t="s">
        <v>935</v>
      </c>
      <c r="AI209" s="67" t="s">
        <v>1062</v>
      </c>
    </row>
    <row r="210" spans="4:35" ht="25.5" x14ac:dyDescent="0.2">
      <c r="D210" s="65">
        <v>3.403</v>
      </c>
      <c r="E210" s="66" t="s">
        <v>1069</v>
      </c>
      <c r="F210" s="6" t="s">
        <v>897</v>
      </c>
      <c r="G210" s="5" t="s">
        <v>1052</v>
      </c>
      <c r="H210" s="9" t="s">
        <v>1070</v>
      </c>
      <c r="I210" s="9" t="s">
        <v>1071</v>
      </c>
      <c r="J210" s="1" t="s">
        <v>1056</v>
      </c>
      <c r="K210" s="1" t="s">
        <v>1057</v>
      </c>
      <c r="L210" s="1" t="s">
        <v>669</v>
      </c>
      <c r="M210" s="38">
        <v>201.8371642718605</v>
      </c>
      <c r="N210" s="39">
        <v>6595245.0999999996</v>
      </c>
      <c r="O210" s="40">
        <f>M210*1000000/N210</f>
        <v>30.60343644724599</v>
      </c>
      <c r="P210" s="6" t="s">
        <v>65</v>
      </c>
      <c r="Q210" s="5" t="s">
        <v>1058</v>
      </c>
      <c r="R210" s="5">
        <v>0</v>
      </c>
      <c r="S210" s="5" t="s">
        <v>1072</v>
      </c>
      <c r="T210" s="5" t="s">
        <v>1060</v>
      </c>
      <c r="U210" s="5" t="s">
        <v>1061</v>
      </c>
      <c r="V210" s="5"/>
      <c r="W210" s="5"/>
      <c r="X210" s="5"/>
      <c r="Y210" s="5"/>
      <c r="Z210" s="5" t="s">
        <v>42</v>
      </c>
      <c r="AA210" s="5" t="s">
        <v>42</v>
      </c>
      <c r="AB210" s="5" t="s">
        <v>42</v>
      </c>
      <c r="AC210" s="41" t="s">
        <v>64</v>
      </c>
      <c r="AD210" s="41" t="s">
        <v>64</v>
      </c>
      <c r="AE210" s="65" t="s">
        <v>42</v>
      </c>
      <c r="AH210" s="9" t="s">
        <v>935</v>
      </c>
      <c r="AI210" s="67" t="s">
        <v>1062</v>
      </c>
    </row>
    <row r="211" spans="4:35" ht="25.5" x14ac:dyDescent="0.2">
      <c r="D211" s="65">
        <v>3.4039999999999999</v>
      </c>
      <c r="E211" s="66" t="s">
        <v>1073</v>
      </c>
      <c r="F211" s="6" t="s">
        <v>897</v>
      </c>
      <c r="G211" s="5" t="s">
        <v>1052</v>
      </c>
      <c r="H211" s="9" t="s">
        <v>1074</v>
      </c>
      <c r="I211" s="9" t="s">
        <v>1075</v>
      </c>
      <c r="J211" s="1" t="s">
        <v>1056</v>
      </c>
      <c r="K211" s="1" t="s">
        <v>1057</v>
      </c>
      <c r="L211" s="1" t="s">
        <v>669</v>
      </c>
      <c r="M211" s="38">
        <v>14.375000000000002</v>
      </c>
      <c r="N211" s="39">
        <v>6595245.0999999996</v>
      </c>
      <c r="O211" s="40">
        <f>M211*1000000/N211</f>
        <v>2.1796005731462507</v>
      </c>
      <c r="P211" s="6" t="s">
        <v>65</v>
      </c>
      <c r="Q211" s="5" t="s">
        <v>1058</v>
      </c>
      <c r="R211" s="5">
        <v>0</v>
      </c>
      <c r="S211" s="5" t="s">
        <v>1072</v>
      </c>
      <c r="T211" s="5" t="s">
        <v>1076</v>
      </c>
      <c r="U211" s="5" t="s">
        <v>1061</v>
      </c>
      <c r="V211" s="5"/>
      <c r="W211" s="5"/>
      <c r="X211" s="5"/>
      <c r="Y211" s="5"/>
      <c r="Z211" s="5" t="s">
        <v>42</v>
      </c>
      <c r="AA211" s="5" t="s">
        <v>42</v>
      </c>
      <c r="AB211" s="5" t="s">
        <v>42</v>
      </c>
      <c r="AC211" s="41" t="s">
        <v>64</v>
      </c>
      <c r="AD211" s="41" t="s">
        <v>64</v>
      </c>
      <c r="AE211" s="65" t="s">
        <v>42</v>
      </c>
      <c r="AH211" s="9" t="s">
        <v>935</v>
      </c>
      <c r="AI211" s="67" t="s">
        <v>1077</v>
      </c>
    </row>
    <row r="212" spans="4:35" ht="38.25" x14ac:dyDescent="0.2">
      <c r="D212" s="65">
        <v>3.4049999999999998</v>
      </c>
      <c r="E212" s="66" t="s">
        <v>1078</v>
      </c>
      <c r="F212" s="6" t="s">
        <v>897</v>
      </c>
      <c r="G212" s="5" t="s">
        <v>1052</v>
      </c>
      <c r="H212" s="9" t="s">
        <v>1079</v>
      </c>
      <c r="I212" s="9" t="s">
        <v>1080</v>
      </c>
      <c r="J212" s="1" t="s">
        <v>161</v>
      </c>
      <c r="K212" s="1" t="s">
        <v>161</v>
      </c>
      <c r="L212" s="1" t="s">
        <v>669</v>
      </c>
      <c r="M212" s="38" t="s">
        <v>64</v>
      </c>
      <c r="N212" s="38"/>
      <c r="O212" s="40"/>
      <c r="P212" s="6" t="s">
        <v>65</v>
      </c>
      <c r="Q212" s="5" t="s">
        <v>1081</v>
      </c>
      <c r="R212" s="5">
        <v>0</v>
      </c>
      <c r="S212" s="5" t="s">
        <v>1082</v>
      </c>
      <c r="T212" s="5">
        <v>1977</v>
      </c>
      <c r="U212" s="5">
        <v>0</v>
      </c>
      <c r="V212" s="5"/>
      <c r="W212" s="5"/>
      <c r="X212" s="5"/>
      <c r="Y212" s="5"/>
      <c r="Z212" s="5" t="s">
        <v>42</v>
      </c>
      <c r="AA212" s="5" t="s">
        <v>42</v>
      </c>
      <c r="AB212" s="5" t="s">
        <v>42</v>
      </c>
      <c r="AC212" s="41" t="s">
        <v>64</v>
      </c>
      <c r="AD212" s="41" t="s">
        <v>64</v>
      </c>
      <c r="AE212" s="65" t="s">
        <v>42</v>
      </c>
      <c r="AI212" s="67"/>
    </row>
    <row r="213" spans="4:35" ht="38.25" x14ac:dyDescent="0.2">
      <c r="D213" s="65">
        <v>3.4060000000000001</v>
      </c>
      <c r="E213" s="66" t="s">
        <v>1083</v>
      </c>
      <c r="F213" s="6" t="s">
        <v>897</v>
      </c>
      <c r="G213" s="5" t="s">
        <v>1052</v>
      </c>
      <c r="H213" s="9" t="s">
        <v>1084</v>
      </c>
      <c r="I213" s="9" t="s">
        <v>1085</v>
      </c>
      <c r="J213" s="1" t="s">
        <v>105</v>
      </c>
      <c r="K213" s="1" t="s">
        <v>106</v>
      </c>
      <c r="L213" s="1" t="s">
        <v>889</v>
      </c>
      <c r="M213" s="38">
        <v>13.64988252438441</v>
      </c>
      <c r="N213" s="38"/>
      <c r="O213" s="40"/>
      <c r="P213" s="6" t="s">
        <v>65</v>
      </c>
      <c r="Q213" s="5" t="s">
        <v>1086</v>
      </c>
      <c r="R213" s="5">
        <v>0</v>
      </c>
      <c r="S213" s="5" t="s">
        <v>1087</v>
      </c>
      <c r="T213" s="5">
        <v>1967</v>
      </c>
      <c r="U213" s="5">
        <v>0</v>
      </c>
      <c r="V213" s="5"/>
      <c r="W213" s="5"/>
      <c r="X213" s="5"/>
      <c r="Y213" s="5"/>
      <c r="Z213" s="5" t="s">
        <v>42</v>
      </c>
      <c r="AA213" s="5" t="s">
        <v>42</v>
      </c>
      <c r="AB213" s="5" t="s">
        <v>42</v>
      </c>
      <c r="AC213" s="41" t="s">
        <v>64</v>
      </c>
      <c r="AD213" s="41" t="s">
        <v>64</v>
      </c>
      <c r="AE213" s="65" t="s">
        <v>42</v>
      </c>
      <c r="AI213" s="67" t="s">
        <v>966</v>
      </c>
    </row>
    <row r="214" spans="4:35" ht="25.5" x14ac:dyDescent="0.2">
      <c r="D214" s="65">
        <v>3.407</v>
      </c>
      <c r="E214" s="66" t="s">
        <v>1088</v>
      </c>
      <c r="F214" s="6" t="s">
        <v>897</v>
      </c>
      <c r="G214" s="5" t="s">
        <v>1052</v>
      </c>
      <c r="H214" s="9" t="s">
        <v>1089</v>
      </c>
      <c r="I214" s="9" t="s">
        <v>1090</v>
      </c>
      <c r="J214" s="1" t="s">
        <v>105</v>
      </c>
      <c r="K214" s="1" t="s">
        <v>106</v>
      </c>
      <c r="L214" s="1" t="s">
        <v>1091</v>
      </c>
      <c r="M214" s="38">
        <v>1.3047668464925357</v>
      </c>
      <c r="N214" s="38"/>
      <c r="O214" s="40"/>
      <c r="P214" s="6" t="s">
        <v>65</v>
      </c>
      <c r="Q214" s="5" t="s">
        <v>1092</v>
      </c>
      <c r="R214" s="5">
        <v>0</v>
      </c>
      <c r="S214" s="5" t="s">
        <v>1093</v>
      </c>
      <c r="T214" s="5">
        <v>1967</v>
      </c>
      <c r="U214" s="5" t="s">
        <v>1094</v>
      </c>
      <c r="V214" s="5"/>
      <c r="W214" s="5"/>
      <c r="X214" s="5"/>
      <c r="Y214" s="5"/>
      <c r="Z214" s="5" t="s">
        <v>42</v>
      </c>
      <c r="AA214" s="5" t="s">
        <v>42</v>
      </c>
      <c r="AB214" s="5" t="s">
        <v>42</v>
      </c>
      <c r="AC214" s="41" t="s">
        <v>64</v>
      </c>
      <c r="AD214" s="41" t="s">
        <v>64</v>
      </c>
      <c r="AE214" s="65" t="s">
        <v>42</v>
      </c>
      <c r="AI214" s="67" t="s">
        <v>1095</v>
      </c>
    </row>
    <row r="215" spans="4:35" ht="38.25" x14ac:dyDescent="0.2">
      <c r="D215" s="65">
        <v>3.4079999999999999</v>
      </c>
      <c r="E215" s="66" t="s">
        <v>1096</v>
      </c>
      <c r="F215" s="6" t="s">
        <v>897</v>
      </c>
      <c r="G215" s="5" t="s">
        <v>1052</v>
      </c>
      <c r="H215" s="9" t="s">
        <v>1097</v>
      </c>
      <c r="I215" s="9" t="s">
        <v>1098</v>
      </c>
      <c r="J215" s="1" t="s">
        <v>130</v>
      </c>
      <c r="K215" s="1" t="s">
        <v>106</v>
      </c>
      <c r="L215" s="1" t="s">
        <v>832</v>
      </c>
      <c r="M215" s="38">
        <v>57.42940057775958</v>
      </c>
      <c r="N215" s="39">
        <f>1569016.57453699*1.01329870167382</f>
        <v>1589882.4578830362</v>
      </c>
      <c r="O215" s="40">
        <f>M215*1000000/N215</f>
        <v>36.12179019462112</v>
      </c>
      <c r="P215" s="6" t="s">
        <v>65</v>
      </c>
      <c r="Q215" s="5" t="s">
        <v>964</v>
      </c>
      <c r="R215" s="5">
        <v>0</v>
      </c>
      <c r="S215" s="5" t="s">
        <v>965</v>
      </c>
      <c r="T215" s="5">
        <v>1967</v>
      </c>
      <c r="U215" s="5">
        <v>0</v>
      </c>
      <c r="V215" s="5"/>
      <c r="W215" s="5"/>
      <c r="X215" s="5"/>
      <c r="Y215" s="5"/>
      <c r="Z215" s="5" t="s">
        <v>42</v>
      </c>
      <c r="AA215" s="5" t="s">
        <v>42</v>
      </c>
      <c r="AB215" s="5" t="s">
        <v>42</v>
      </c>
      <c r="AC215" s="41" t="s">
        <v>64</v>
      </c>
      <c r="AD215" s="41" t="s">
        <v>64</v>
      </c>
      <c r="AE215" s="65" t="s">
        <v>42</v>
      </c>
      <c r="AH215" s="9" t="s">
        <v>1099</v>
      </c>
      <c r="AI215" s="67" t="s">
        <v>1100</v>
      </c>
    </row>
    <row r="216" spans="4:35" ht="25.5" x14ac:dyDescent="0.2">
      <c r="D216" s="65">
        <v>3.4089999999999998</v>
      </c>
      <c r="E216" s="66" t="s">
        <v>1101</v>
      </c>
      <c r="F216" s="6" t="s">
        <v>897</v>
      </c>
      <c r="G216" s="5" t="s">
        <v>1052</v>
      </c>
      <c r="H216" s="9" t="s">
        <v>1102</v>
      </c>
      <c r="I216" s="9" t="s">
        <v>1103</v>
      </c>
      <c r="J216" s="1" t="s">
        <v>105</v>
      </c>
      <c r="K216" s="1" t="s">
        <v>106</v>
      </c>
      <c r="L216" s="1" t="s">
        <v>832</v>
      </c>
      <c r="M216" s="38" t="s">
        <v>64</v>
      </c>
      <c r="N216" s="38"/>
      <c r="O216" s="40"/>
      <c r="P216" s="6" t="s">
        <v>65</v>
      </c>
      <c r="Q216" s="5" t="s">
        <v>964</v>
      </c>
      <c r="R216" s="5">
        <v>0</v>
      </c>
      <c r="S216" s="5" t="s">
        <v>965</v>
      </c>
      <c r="T216" s="5">
        <v>1967</v>
      </c>
      <c r="U216" s="5">
        <v>0</v>
      </c>
      <c r="V216" s="5"/>
      <c r="W216" s="5"/>
      <c r="X216" s="5"/>
      <c r="Y216" s="5"/>
      <c r="Z216" s="5" t="s">
        <v>42</v>
      </c>
      <c r="AA216" s="5" t="s">
        <v>42</v>
      </c>
      <c r="AB216" s="5" t="s">
        <v>42</v>
      </c>
      <c r="AC216" s="41" t="s">
        <v>64</v>
      </c>
      <c r="AD216" s="41" t="s">
        <v>64</v>
      </c>
      <c r="AE216" s="65" t="s">
        <v>42</v>
      </c>
      <c r="AI216" s="67"/>
    </row>
    <row r="217" spans="4:35" ht="25.5" x14ac:dyDescent="0.2">
      <c r="D217" s="65">
        <v>3.41</v>
      </c>
      <c r="E217" s="66" t="s">
        <v>1104</v>
      </c>
      <c r="F217" s="6" t="s">
        <v>897</v>
      </c>
      <c r="G217" s="5" t="s">
        <v>1052</v>
      </c>
      <c r="H217" s="9" t="s">
        <v>1105</v>
      </c>
      <c r="I217" s="9" t="s">
        <v>1106</v>
      </c>
      <c r="J217" s="1" t="s">
        <v>149</v>
      </c>
      <c r="K217" s="1" t="s">
        <v>755</v>
      </c>
      <c r="L217" s="1" t="s">
        <v>777</v>
      </c>
      <c r="M217" s="38">
        <v>208.4637939112896</v>
      </c>
      <c r="N217" s="38"/>
      <c r="O217" s="40"/>
      <c r="P217" s="6" t="s">
        <v>65</v>
      </c>
      <c r="Q217" s="5" t="s">
        <v>1107</v>
      </c>
      <c r="R217" s="5">
        <v>0</v>
      </c>
      <c r="S217" s="5" t="s">
        <v>1108</v>
      </c>
      <c r="T217" s="5">
        <v>1967</v>
      </c>
      <c r="U217" s="5" t="s">
        <v>1109</v>
      </c>
      <c r="V217" s="5"/>
      <c r="W217" s="5"/>
      <c r="X217" s="5"/>
      <c r="Y217" s="5"/>
      <c r="Z217" s="5" t="s">
        <v>42</v>
      </c>
      <c r="AA217" s="5" t="s">
        <v>42</v>
      </c>
      <c r="AB217" s="5" t="s">
        <v>42</v>
      </c>
      <c r="AC217" s="41" t="s">
        <v>64</v>
      </c>
      <c r="AD217" s="41" t="s">
        <v>64</v>
      </c>
      <c r="AE217" s="65" t="s">
        <v>42</v>
      </c>
      <c r="AI217" s="67" t="s">
        <v>966</v>
      </c>
    </row>
    <row r="218" spans="4:35" ht="25.5" x14ac:dyDescent="0.2">
      <c r="D218" s="65">
        <v>3.411</v>
      </c>
      <c r="E218" s="66" t="s">
        <v>1110</v>
      </c>
      <c r="F218" s="6" t="s">
        <v>897</v>
      </c>
      <c r="G218" s="5" t="s">
        <v>1052</v>
      </c>
      <c r="H218" s="9" t="s">
        <v>1111</v>
      </c>
      <c r="I218" s="9" t="s">
        <v>1112</v>
      </c>
      <c r="J218" s="1" t="s">
        <v>149</v>
      </c>
      <c r="K218" s="1" t="s">
        <v>755</v>
      </c>
      <c r="L218" s="1" t="s">
        <v>777</v>
      </c>
      <c r="M218" s="38" t="s">
        <v>64</v>
      </c>
      <c r="N218" s="38"/>
      <c r="O218" s="40"/>
      <c r="P218" s="6" t="s">
        <v>65</v>
      </c>
      <c r="Q218" s="5" t="s">
        <v>1113</v>
      </c>
      <c r="R218" s="5">
        <v>0</v>
      </c>
      <c r="S218" s="5" t="s">
        <v>1114</v>
      </c>
      <c r="T218" s="5">
        <v>1979</v>
      </c>
      <c r="U218" s="5">
        <v>1982</v>
      </c>
      <c r="V218" s="5"/>
      <c r="W218" s="5"/>
      <c r="X218" s="5"/>
      <c r="Y218" s="5"/>
      <c r="Z218" s="5" t="s">
        <v>42</v>
      </c>
      <c r="AA218" s="5" t="s">
        <v>42</v>
      </c>
      <c r="AB218" s="5" t="s">
        <v>42</v>
      </c>
      <c r="AC218" s="41" t="s">
        <v>64</v>
      </c>
      <c r="AD218" s="41" t="s">
        <v>64</v>
      </c>
      <c r="AE218" s="65" t="s">
        <v>42</v>
      </c>
      <c r="AI218" s="67"/>
    </row>
    <row r="219" spans="4:35" ht="38.25" x14ac:dyDescent="0.2">
      <c r="D219" s="65">
        <v>3.4119999999999999</v>
      </c>
      <c r="E219" s="66" t="s">
        <v>1115</v>
      </c>
      <c r="F219" s="6" t="s">
        <v>897</v>
      </c>
      <c r="G219" s="5" t="s">
        <v>1052</v>
      </c>
      <c r="H219" s="9" t="s">
        <v>1116</v>
      </c>
      <c r="I219" s="9" t="s">
        <v>1117</v>
      </c>
      <c r="J219" s="1" t="s">
        <v>901</v>
      </c>
      <c r="K219" s="1" t="s">
        <v>902</v>
      </c>
      <c r="L219" s="1" t="s">
        <v>874</v>
      </c>
      <c r="M219" s="38">
        <v>173.61191565812027</v>
      </c>
      <c r="N219" s="38"/>
      <c r="O219" s="40"/>
      <c r="P219" s="6" t="s">
        <v>65</v>
      </c>
      <c r="Q219" s="5" t="s">
        <v>1118</v>
      </c>
      <c r="R219" s="5">
        <v>0</v>
      </c>
      <c r="S219" s="5" t="s">
        <v>1119</v>
      </c>
      <c r="T219" s="5">
        <v>1967</v>
      </c>
      <c r="U219" s="5">
        <v>1998</v>
      </c>
      <c r="V219" s="5"/>
      <c r="W219" s="5"/>
      <c r="X219" s="5"/>
      <c r="Y219" s="5"/>
      <c r="Z219" s="5" t="s">
        <v>42</v>
      </c>
      <c r="AA219" s="5" t="s">
        <v>42</v>
      </c>
      <c r="AB219" s="5" t="s">
        <v>42</v>
      </c>
      <c r="AC219" s="41" t="s">
        <v>64</v>
      </c>
      <c r="AD219" s="41" t="s">
        <v>64</v>
      </c>
      <c r="AE219" s="65" t="s">
        <v>42</v>
      </c>
      <c r="AI219" s="67" t="s">
        <v>1120</v>
      </c>
    </row>
    <row r="220" spans="4:35" ht="38.25" x14ac:dyDescent="0.2">
      <c r="D220" s="65">
        <v>3.4169999999999998</v>
      </c>
      <c r="E220" s="66" t="s">
        <v>1121</v>
      </c>
      <c r="F220" s="6" t="s">
        <v>897</v>
      </c>
      <c r="G220" s="5" t="s">
        <v>1052</v>
      </c>
      <c r="H220" s="9" t="s">
        <v>1122</v>
      </c>
      <c r="I220" s="9" t="s">
        <v>1123</v>
      </c>
      <c r="J220" s="1" t="s">
        <v>224</v>
      </c>
      <c r="K220" s="1" t="s">
        <v>224</v>
      </c>
      <c r="L220" s="1" t="s">
        <v>1124</v>
      </c>
      <c r="M220" s="38" t="s">
        <v>64</v>
      </c>
      <c r="N220" s="38"/>
      <c r="O220" s="40"/>
      <c r="P220" s="6" t="s">
        <v>65</v>
      </c>
      <c r="Q220" s="5" t="s">
        <v>1125</v>
      </c>
      <c r="R220" s="5">
        <v>0</v>
      </c>
      <c r="S220" s="5" t="s">
        <v>1126</v>
      </c>
      <c r="T220" s="5">
        <v>1990</v>
      </c>
      <c r="U220" s="5">
        <v>0</v>
      </c>
      <c r="V220" s="5"/>
      <c r="W220" s="5"/>
      <c r="X220" s="5"/>
      <c r="Y220" s="5"/>
      <c r="Z220" s="5" t="s">
        <v>42</v>
      </c>
      <c r="AA220" s="5" t="s">
        <v>42</v>
      </c>
      <c r="AB220" s="5" t="s">
        <v>42</v>
      </c>
      <c r="AC220" s="41" t="s">
        <v>64</v>
      </c>
      <c r="AD220" s="41" t="s">
        <v>64</v>
      </c>
      <c r="AE220" s="65" t="s">
        <v>42</v>
      </c>
      <c r="AI220" s="67"/>
    </row>
    <row r="221" spans="4:35" ht="25.5" x14ac:dyDescent="0.2">
      <c r="D221" s="65">
        <v>3.4180000000000001</v>
      </c>
      <c r="E221" s="66" t="s">
        <v>1127</v>
      </c>
      <c r="F221" s="6" t="s">
        <v>897</v>
      </c>
      <c r="G221" s="5" t="s">
        <v>1052</v>
      </c>
      <c r="H221" s="9" t="s">
        <v>1128</v>
      </c>
      <c r="I221" s="9" t="s">
        <v>1129</v>
      </c>
      <c r="J221" s="1" t="s">
        <v>149</v>
      </c>
      <c r="K221" s="1" t="s">
        <v>755</v>
      </c>
      <c r="L221" s="1" t="s">
        <v>1124</v>
      </c>
      <c r="M221" s="38">
        <v>0.75743896454815229</v>
      </c>
      <c r="N221" s="38"/>
      <c r="O221" s="40"/>
      <c r="P221" s="6" t="s">
        <v>65</v>
      </c>
      <c r="Q221" s="5" t="s">
        <v>1130</v>
      </c>
      <c r="R221" s="5">
        <v>0</v>
      </c>
      <c r="S221" s="5" t="s">
        <v>630</v>
      </c>
      <c r="T221" s="5">
        <v>1967</v>
      </c>
      <c r="U221" s="5">
        <v>0</v>
      </c>
      <c r="V221" s="5"/>
      <c r="W221" s="5"/>
      <c r="X221" s="5"/>
      <c r="Y221" s="5"/>
      <c r="Z221" s="5" t="s">
        <v>42</v>
      </c>
      <c r="AA221" s="5" t="s">
        <v>42</v>
      </c>
      <c r="AB221" s="5" t="s">
        <v>42</v>
      </c>
      <c r="AC221" s="41" t="s">
        <v>64</v>
      </c>
      <c r="AD221" s="41" t="s">
        <v>64</v>
      </c>
      <c r="AE221" s="65" t="s">
        <v>42</v>
      </c>
      <c r="AI221" s="67" t="s">
        <v>1131</v>
      </c>
    </row>
    <row r="222" spans="4:35" ht="38.25" x14ac:dyDescent="0.2">
      <c r="D222" s="65">
        <v>3.419</v>
      </c>
      <c r="E222" s="66" t="s">
        <v>1132</v>
      </c>
      <c r="F222" s="6" t="s">
        <v>897</v>
      </c>
      <c r="G222" s="5" t="s">
        <v>1052</v>
      </c>
      <c r="H222" s="9" t="s">
        <v>1133</v>
      </c>
      <c r="I222" s="9" t="s">
        <v>1134</v>
      </c>
      <c r="J222" s="1" t="s">
        <v>224</v>
      </c>
      <c r="K222" s="1" t="s">
        <v>224</v>
      </c>
      <c r="L222" s="1" t="s">
        <v>1124</v>
      </c>
      <c r="M222" s="38">
        <v>51.277249799652573</v>
      </c>
      <c r="N222" s="38"/>
      <c r="O222" s="40"/>
      <c r="P222" s="6" t="s">
        <v>65</v>
      </c>
      <c r="Q222" s="5" t="s">
        <v>1135</v>
      </c>
      <c r="R222" s="5">
        <v>0</v>
      </c>
      <c r="S222" s="5" t="s">
        <v>1136</v>
      </c>
      <c r="T222" s="5">
        <v>1967</v>
      </c>
      <c r="U222" s="5" t="s">
        <v>1137</v>
      </c>
      <c r="V222" s="5"/>
      <c r="W222" s="5"/>
      <c r="X222" s="5"/>
      <c r="Y222" s="5"/>
      <c r="Z222" s="5" t="s">
        <v>42</v>
      </c>
      <c r="AA222" s="5" t="s">
        <v>42</v>
      </c>
      <c r="AB222" s="5" t="s">
        <v>42</v>
      </c>
      <c r="AC222" s="41" t="s">
        <v>64</v>
      </c>
      <c r="AD222" s="41" t="s">
        <v>64</v>
      </c>
      <c r="AE222" s="65" t="s">
        <v>42</v>
      </c>
      <c r="AI222" s="67" t="s">
        <v>1138</v>
      </c>
    </row>
    <row r="223" spans="4:35" ht="38.25" x14ac:dyDescent="0.2">
      <c r="D223" s="65">
        <v>3.42</v>
      </c>
      <c r="E223" s="66" t="s">
        <v>1139</v>
      </c>
      <c r="F223" s="6" t="s">
        <v>897</v>
      </c>
      <c r="G223" s="5" t="s">
        <v>1052</v>
      </c>
      <c r="H223" s="9" t="s">
        <v>1140</v>
      </c>
      <c r="I223" s="9" t="s">
        <v>1141</v>
      </c>
      <c r="J223" s="1" t="s">
        <v>224</v>
      </c>
      <c r="K223" s="1" t="s">
        <v>224</v>
      </c>
      <c r="L223" s="1" t="s">
        <v>874</v>
      </c>
      <c r="M223" s="38" t="s">
        <v>64</v>
      </c>
      <c r="N223" s="38"/>
      <c r="O223" s="40"/>
      <c r="P223" s="6" t="s">
        <v>65</v>
      </c>
      <c r="Q223" s="5" t="s">
        <v>1142</v>
      </c>
      <c r="R223" s="5">
        <v>0</v>
      </c>
      <c r="S223" s="5" t="s">
        <v>1143</v>
      </c>
      <c r="T223" s="5">
        <v>1973</v>
      </c>
      <c r="U223" s="5">
        <v>1997</v>
      </c>
      <c r="V223" s="5"/>
      <c r="W223" s="5"/>
      <c r="X223" s="5"/>
      <c r="Y223" s="5"/>
      <c r="Z223" s="5" t="s">
        <v>42</v>
      </c>
      <c r="AA223" s="5" t="s">
        <v>42</v>
      </c>
      <c r="AB223" s="5" t="s">
        <v>42</v>
      </c>
      <c r="AC223" s="41" t="s">
        <v>64</v>
      </c>
      <c r="AD223" s="41" t="s">
        <v>64</v>
      </c>
      <c r="AE223" s="65" t="s">
        <v>42</v>
      </c>
      <c r="AI223" s="67"/>
    </row>
    <row r="224" spans="4:35" ht="25.5" x14ac:dyDescent="0.2">
      <c r="D224" s="65">
        <v>3.4209999999999998</v>
      </c>
      <c r="E224" s="66" t="s">
        <v>1144</v>
      </c>
      <c r="F224" s="6" t="s">
        <v>897</v>
      </c>
      <c r="G224" s="5" t="s">
        <v>1052</v>
      </c>
      <c r="H224" s="9" t="s">
        <v>1145</v>
      </c>
      <c r="I224" s="9" t="s">
        <v>1146</v>
      </c>
      <c r="J224" s="1" t="s">
        <v>149</v>
      </c>
      <c r="K224" s="1" t="s">
        <v>755</v>
      </c>
      <c r="L224" s="1" t="s">
        <v>832</v>
      </c>
      <c r="M224" s="38" t="s">
        <v>64</v>
      </c>
      <c r="N224" s="38"/>
      <c r="O224" s="40"/>
      <c r="P224" s="6" t="s">
        <v>65</v>
      </c>
      <c r="Q224" s="5" t="s">
        <v>964</v>
      </c>
      <c r="R224" s="5">
        <v>0</v>
      </c>
      <c r="S224" s="5" t="s">
        <v>965</v>
      </c>
      <c r="T224" s="5">
        <v>1967</v>
      </c>
      <c r="U224" s="5">
        <v>0</v>
      </c>
      <c r="V224" s="5"/>
      <c r="W224" s="5"/>
      <c r="X224" s="5"/>
      <c r="Y224" s="5"/>
      <c r="Z224" s="5" t="s">
        <v>42</v>
      </c>
      <c r="AA224" s="5" t="s">
        <v>42</v>
      </c>
      <c r="AB224" s="5" t="s">
        <v>42</v>
      </c>
      <c r="AC224" s="41" t="s">
        <v>64</v>
      </c>
      <c r="AD224" s="41" t="s">
        <v>64</v>
      </c>
      <c r="AE224" s="65" t="s">
        <v>42</v>
      </c>
      <c r="AI224" s="67"/>
    </row>
    <row r="226" spans="1:35" s="26" customFormat="1" x14ac:dyDescent="0.2">
      <c r="C226" s="27" t="s">
        <v>1147</v>
      </c>
      <c r="D226" s="49"/>
      <c r="E226" s="27"/>
      <c r="F226" s="27"/>
      <c r="G226" s="27"/>
      <c r="H226" s="2"/>
      <c r="I226" s="2"/>
      <c r="J226" s="2"/>
      <c r="K226" s="2"/>
      <c r="L226" s="2"/>
      <c r="M226" s="31">
        <v>150.28805702325653</v>
      </c>
      <c r="N226" s="31"/>
      <c r="O226" s="48"/>
      <c r="P226" s="27"/>
      <c r="Q226" s="2"/>
      <c r="R226" s="2"/>
      <c r="S226" s="2"/>
      <c r="T226" s="2"/>
      <c r="U226" s="2"/>
      <c r="V226" s="2"/>
      <c r="W226" s="2"/>
      <c r="X226" s="2"/>
      <c r="Y226" s="2"/>
      <c r="Z226" s="2"/>
      <c r="AA226" s="2"/>
      <c r="AB226" s="50"/>
      <c r="AC226" s="2"/>
      <c r="AD226" s="27"/>
      <c r="AE226" s="27"/>
      <c r="AF226" s="50"/>
      <c r="AG226" s="50"/>
      <c r="AH226" s="2"/>
      <c r="AI226" s="2"/>
    </row>
    <row r="227" spans="1:35" ht="25.5" x14ac:dyDescent="0.2">
      <c r="D227" s="65">
        <v>3.601</v>
      </c>
      <c r="E227" s="66" t="s">
        <v>1148</v>
      </c>
      <c r="F227" s="6" t="s">
        <v>897</v>
      </c>
      <c r="G227" s="6" t="s">
        <v>1147</v>
      </c>
      <c r="H227" s="9" t="s">
        <v>1149</v>
      </c>
      <c r="I227" s="9" t="s">
        <v>1150</v>
      </c>
      <c r="J227" s="1" t="s">
        <v>149</v>
      </c>
      <c r="K227" s="1" t="s">
        <v>755</v>
      </c>
      <c r="L227" s="1" t="s">
        <v>663</v>
      </c>
      <c r="M227" s="38" t="s">
        <v>64</v>
      </c>
      <c r="N227" s="38"/>
      <c r="O227" s="40"/>
      <c r="P227" s="6" t="s">
        <v>65</v>
      </c>
      <c r="Q227" s="5" t="s">
        <v>1151</v>
      </c>
      <c r="R227" s="5"/>
      <c r="S227" s="5"/>
      <c r="T227" s="5"/>
      <c r="U227" s="5"/>
      <c r="V227" s="5"/>
      <c r="W227" s="5"/>
      <c r="X227" s="5"/>
      <c r="Y227" s="5"/>
      <c r="Z227" s="5" t="s">
        <v>42</v>
      </c>
      <c r="AA227" s="5" t="s">
        <v>42</v>
      </c>
      <c r="AB227" s="5" t="s">
        <v>42</v>
      </c>
      <c r="AC227" s="6" t="s">
        <v>64</v>
      </c>
      <c r="AD227" s="6" t="s">
        <v>64</v>
      </c>
      <c r="AE227" s="65" t="s">
        <v>42</v>
      </c>
      <c r="AI227" s="67"/>
    </row>
    <row r="228" spans="1:35" ht="38.25" x14ac:dyDescent="0.2">
      <c r="D228" s="65">
        <v>3.6019999999999999</v>
      </c>
      <c r="E228" s="66" t="s">
        <v>1152</v>
      </c>
      <c r="F228" s="6" t="s">
        <v>897</v>
      </c>
      <c r="G228" s="6" t="s">
        <v>1147</v>
      </c>
      <c r="H228" s="9" t="s">
        <v>1153</v>
      </c>
      <c r="I228" s="9" t="s">
        <v>1154</v>
      </c>
      <c r="J228" s="1" t="s">
        <v>149</v>
      </c>
      <c r="K228" s="1" t="s">
        <v>755</v>
      </c>
      <c r="L228" s="1" t="s">
        <v>1155</v>
      </c>
      <c r="M228" s="38" t="s">
        <v>64</v>
      </c>
      <c r="N228" s="38"/>
      <c r="O228" s="40"/>
      <c r="P228" s="6" t="s">
        <v>65</v>
      </c>
      <c r="Q228" s="5" t="s">
        <v>1156</v>
      </c>
      <c r="R228" s="5"/>
      <c r="S228" s="5"/>
      <c r="T228" s="5"/>
      <c r="U228" s="5"/>
      <c r="V228" s="5"/>
      <c r="W228" s="5"/>
      <c r="X228" s="5"/>
      <c r="Y228" s="5"/>
      <c r="Z228" s="5" t="s">
        <v>42</v>
      </c>
      <c r="AA228" s="5" t="s">
        <v>42</v>
      </c>
      <c r="AB228" s="5" t="s">
        <v>42</v>
      </c>
      <c r="AC228" s="6" t="s">
        <v>64</v>
      </c>
      <c r="AD228" s="6" t="s">
        <v>64</v>
      </c>
      <c r="AE228" s="65" t="s">
        <v>42</v>
      </c>
      <c r="AI228" s="67"/>
    </row>
    <row r="229" spans="1:35" ht="38.25" x14ac:dyDescent="0.2">
      <c r="D229" s="65">
        <v>3.6030000000000002</v>
      </c>
      <c r="E229" s="66" t="s">
        <v>1157</v>
      </c>
      <c r="F229" s="6" t="s">
        <v>897</v>
      </c>
      <c r="G229" s="6" t="s">
        <v>1147</v>
      </c>
      <c r="H229" s="9" t="s">
        <v>1158</v>
      </c>
      <c r="I229" s="9" t="s">
        <v>1159</v>
      </c>
      <c r="J229" s="1" t="s">
        <v>105</v>
      </c>
      <c r="K229" s="1" t="s">
        <v>106</v>
      </c>
      <c r="L229" s="1" t="s">
        <v>1160</v>
      </c>
      <c r="M229" s="38">
        <v>14.524990301252039</v>
      </c>
      <c r="N229" s="38"/>
      <c r="O229" s="40"/>
      <c r="P229" s="6" t="s">
        <v>65</v>
      </c>
      <c r="Q229" s="5" t="s">
        <v>1161</v>
      </c>
      <c r="R229" s="5"/>
      <c r="S229" s="5"/>
      <c r="T229" s="5"/>
      <c r="U229" s="5"/>
      <c r="V229" s="5"/>
      <c r="W229" s="5"/>
      <c r="X229" s="5"/>
      <c r="Y229" s="5"/>
      <c r="Z229" s="5" t="s">
        <v>42</v>
      </c>
      <c r="AA229" s="5" t="s">
        <v>42</v>
      </c>
      <c r="AB229" s="5" t="s">
        <v>42</v>
      </c>
      <c r="AC229" s="6" t="s">
        <v>64</v>
      </c>
      <c r="AD229" s="6" t="s">
        <v>64</v>
      </c>
      <c r="AE229" s="65" t="s">
        <v>42</v>
      </c>
      <c r="AI229" s="67" t="s">
        <v>1162</v>
      </c>
    </row>
    <row r="230" spans="1:35" ht="25.5" x14ac:dyDescent="0.2">
      <c r="D230" s="65">
        <v>3.6040000000000001</v>
      </c>
      <c r="E230" s="66" t="s">
        <v>1163</v>
      </c>
      <c r="F230" s="6" t="s">
        <v>897</v>
      </c>
      <c r="G230" s="6" t="s">
        <v>1147</v>
      </c>
      <c r="H230" s="9" t="s">
        <v>1164</v>
      </c>
      <c r="I230" s="9" t="s">
        <v>1165</v>
      </c>
      <c r="J230" s="1" t="s">
        <v>149</v>
      </c>
      <c r="K230" s="1" t="s">
        <v>755</v>
      </c>
      <c r="L230" s="1" t="s">
        <v>889</v>
      </c>
      <c r="M230" s="38" t="s">
        <v>64</v>
      </c>
      <c r="N230" s="38"/>
      <c r="O230" s="40"/>
      <c r="P230" s="6" t="s">
        <v>65</v>
      </c>
      <c r="Q230" s="5" t="s">
        <v>1166</v>
      </c>
      <c r="R230" s="5"/>
      <c r="S230" s="5"/>
      <c r="T230" s="5"/>
      <c r="U230" s="5"/>
      <c r="V230" s="5"/>
      <c r="W230" s="5"/>
      <c r="X230" s="5"/>
      <c r="Y230" s="5"/>
      <c r="Z230" s="5" t="s">
        <v>42</v>
      </c>
      <c r="AA230" s="5" t="s">
        <v>42</v>
      </c>
      <c r="AB230" s="5" t="s">
        <v>42</v>
      </c>
      <c r="AC230" s="6" t="s">
        <v>64</v>
      </c>
      <c r="AD230" s="6" t="s">
        <v>64</v>
      </c>
      <c r="AE230" s="65" t="s">
        <v>42</v>
      </c>
      <c r="AI230" s="67"/>
    </row>
    <row r="231" spans="1:35" ht="25.5" x14ac:dyDescent="0.2">
      <c r="D231" s="65">
        <v>3.605</v>
      </c>
      <c r="E231" s="66" t="s">
        <v>1167</v>
      </c>
      <c r="F231" s="6" t="s">
        <v>897</v>
      </c>
      <c r="G231" s="6" t="s">
        <v>1147</v>
      </c>
      <c r="H231" s="9" t="s">
        <v>1168</v>
      </c>
      <c r="I231" s="9" t="s">
        <v>1169</v>
      </c>
      <c r="J231" s="1" t="s">
        <v>105</v>
      </c>
      <c r="K231" s="1" t="s">
        <v>106</v>
      </c>
      <c r="L231" s="1" t="s">
        <v>1170</v>
      </c>
      <c r="M231" s="38">
        <v>1.7639078507287345</v>
      </c>
      <c r="N231" s="38"/>
      <c r="O231" s="40"/>
      <c r="P231" s="6" t="s">
        <v>65</v>
      </c>
      <c r="Q231" s="5" t="s">
        <v>1171</v>
      </c>
      <c r="R231" s="5"/>
      <c r="S231" s="5"/>
      <c r="T231" s="5"/>
      <c r="U231" s="5"/>
      <c r="V231" s="5"/>
      <c r="W231" s="5"/>
      <c r="X231" s="5"/>
      <c r="Y231" s="5"/>
      <c r="Z231" s="5" t="s">
        <v>42</v>
      </c>
      <c r="AA231" s="5" t="s">
        <v>42</v>
      </c>
      <c r="AB231" s="5" t="s">
        <v>42</v>
      </c>
      <c r="AC231" s="6" t="s">
        <v>64</v>
      </c>
      <c r="AD231" s="6" t="s">
        <v>64</v>
      </c>
      <c r="AE231" s="65" t="s">
        <v>42</v>
      </c>
      <c r="AI231" s="67" t="s">
        <v>966</v>
      </c>
    </row>
    <row r="232" spans="1:35" ht="38.25" x14ac:dyDescent="0.2">
      <c r="D232" s="65">
        <v>3.6059999999999999</v>
      </c>
      <c r="E232" s="66" t="s">
        <v>1172</v>
      </c>
      <c r="F232" s="6" t="s">
        <v>897</v>
      </c>
      <c r="G232" s="6" t="s">
        <v>1147</v>
      </c>
      <c r="H232" s="9" t="s">
        <v>1173</v>
      </c>
      <c r="I232" s="9" t="s">
        <v>1174</v>
      </c>
      <c r="J232" s="1" t="s">
        <v>149</v>
      </c>
      <c r="K232" s="1" t="s">
        <v>755</v>
      </c>
      <c r="L232" s="1" t="s">
        <v>1175</v>
      </c>
      <c r="M232" s="38">
        <v>116.48641111024149</v>
      </c>
      <c r="N232" s="38"/>
      <c r="O232" s="40"/>
      <c r="P232" s="6" t="s">
        <v>65</v>
      </c>
      <c r="Q232" s="5" t="s">
        <v>1176</v>
      </c>
      <c r="R232" s="5"/>
      <c r="S232" s="5"/>
      <c r="T232" s="5"/>
      <c r="U232" s="5"/>
      <c r="V232" s="5"/>
      <c r="W232" s="5"/>
      <c r="X232" s="5"/>
      <c r="Y232" s="5"/>
      <c r="Z232" s="5" t="s">
        <v>42</v>
      </c>
      <c r="AA232" s="5" t="s">
        <v>42</v>
      </c>
      <c r="AB232" s="5" t="s">
        <v>42</v>
      </c>
      <c r="AC232" s="6" t="s">
        <v>64</v>
      </c>
      <c r="AD232" s="6" t="s">
        <v>64</v>
      </c>
      <c r="AE232" s="65" t="s">
        <v>42</v>
      </c>
      <c r="AI232" s="67" t="s">
        <v>1177</v>
      </c>
    </row>
    <row r="233" spans="1:35" ht="25.5" x14ac:dyDescent="0.2">
      <c r="D233" s="65">
        <v>3.6070000000000002</v>
      </c>
      <c r="E233" s="66" t="s">
        <v>1178</v>
      </c>
      <c r="F233" s="6" t="s">
        <v>897</v>
      </c>
      <c r="G233" s="6" t="s">
        <v>1147</v>
      </c>
      <c r="H233" s="9" t="s">
        <v>1179</v>
      </c>
      <c r="I233" s="9" t="s">
        <v>1180</v>
      </c>
      <c r="J233" s="1" t="s">
        <v>105</v>
      </c>
      <c r="K233" s="1" t="s">
        <v>106</v>
      </c>
      <c r="L233" s="1" t="s">
        <v>1181</v>
      </c>
      <c r="M233" s="38">
        <v>17.512747761034269</v>
      </c>
      <c r="N233" s="39">
        <v>26447</v>
      </c>
      <c r="O233" s="40">
        <f>M233*1000000/N233</f>
        <v>662.18277162000493</v>
      </c>
      <c r="P233" s="6" t="s">
        <v>65</v>
      </c>
      <c r="Q233" s="5" t="s">
        <v>964</v>
      </c>
      <c r="R233" s="5"/>
      <c r="S233" s="5"/>
      <c r="T233" s="5"/>
      <c r="U233" s="5"/>
      <c r="V233" s="5"/>
      <c r="W233" s="5"/>
      <c r="X233" s="5"/>
      <c r="Y233" s="5"/>
      <c r="Z233" s="5" t="s">
        <v>42</v>
      </c>
      <c r="AA233" s="5" t="s">
        <v>42</v>
      </c>
      <c r="AB233" s="5" t="s">
        <v>42</v>
      </c>
      <c r="AC233" s="6" t="s">
        <v>64</v>
      </c>
      <c r="AD233" s="6" t="s">
        <v>64</v>
      </c>
      <c r="AE233" s="65" t="s">
        <v>42</v>
      </c>
      <c r="AH233" s="9" t="s">
        <v>1182</v>
      </c>
      <c r="AI233" s="67" t="s">
        <v>1183</v>
      </c>
    </row>
    <row r="234" spans="1:35" ht="38.25" x14ac:dyDescent="0.2">
      <c r="D234" s="65">
        <v>3.6080000000000001</v>
      </c>
      <c r="E234" s="66" t="s">
        <v>1184</v>
      </c>
      <c r="F234" s="6" t="s">
        <v>897</v>
      </c>
      <c r="G234" s="6" t="s">
        <v>1147</v>
      </c>
      <c r="H234" s="9" t="s">
        <v>1185</v>
      </c>
      <c r="I234" s="9" t="s">
        <v>1186</v>
      </c>
      <c r="J234" s="1" t="s">
        <v>130</v>
      </c>
      <c r="K234" s="1" t="s">
        <v>106</v>
      </c>
      <c r="L234" s="1" t="s">
        <v>1170</v>
      </c>
      <c r="M234" s="38" t="s">
        <v>64</v>
      </c>
      <c r="N234" s="38"/>
      <c r="O234" s="40"/>
      <c r="P234" s="6" t="s">
        <v>65</v>
      </c>
      <c r="Q234" s="5" t="s">
        <v>1187</v>
      </c>
      <c r="R234" s="5"/>
      <c r="S234" s="5"/>
      <c r="T234" s="5"/>
      <c r="U234" s="5"/>
      <c r="V234" s="5"/>
      <c r="W234" s="5"/>
      <c r="X234" s="5"/>
      <c r="Y234" s="5"/>
      <c r="Z234" s="5" t="s">
        <v>42</v>
      </c>
      <c r="AA234" s="5" t="s">
        <v>42</v>
      </c>
      <c r="AB234" s="5" t="s">
        <v>42</v>
      </c>
      <c r="AC234" s="6" t="s">
        <v>64</v>
      </c>
      <c r="AD234" s="6" t="s">
        <v>64</v>
      </c>
      <c r="AE234" s="65" t="s">
        <v>42</v>
      </c>
      <c r="AI234" s="67"/>
    </row>
    <row r="235" spans="1:35" ht="38.25" x14ac:dyDescent="0.2">
      <c r="D235" s="65">
        <v>3.609</v>
      </c>
      <c r="E235" s="66" t="s">
        <v>1188</v>
      </c>
      <c r="F235" s="6" t="s">
        <v>897</v>
      </c>
      <c r="G235" s="6" t="s">
        <v>1147</v>
      </c>
      <c r="H235" s="9" t="s">
        <v>1189</v>
      </c>
      <c r="I235" s="9" t="s">
        <v>1190</v>
      </c>
      <c r="J235" s="1" t="s">
        <v>149</v>
      </c>
      <c r="K235" s="1" t="s">
        <v>755</v>
      </c>
      <c r="L235" s="1" t="s">
        <v>777</v>
      </c>
      <c r="M235" s="38" t="s">
        <v>64</v>
      </c>
      <c r="N235" s="38"/>
      <c r="O235" s="40"/>
      <c r="P235" s="6" t="s">
        <v>65</v>
      </c>
      <c r="Q235" s="5" t="s">
        <v>1130</v>
      </c>
      <c r="R235" s="5"/>
      <c r="S235" s="5"/>
      <c r="T235" s="5"/>
      <c r="U235" s="5"/>
      <c r="V235" s="5"/>
      <c r="W235" s="5"/>
      <c r="X235" s="5"/>
      <c r="Y235" s="5"/>
      <c r="Z235" s="5" t="s">
        <v>42</v>
      </c>
      <c r="AA235" s="5" t="s">
        <v>42</v>
      </c>
      <c r="AB235" s="5" t="s">
        <v>42</v>
      </c>
      <c r="AC235" s="6" t="s">
        <v>64</v>
      </c>
      <c r="AD235" s="6" t="s">
        <v>64</v>
      </c>
      <c r="AE235" s="65" t="s">
        <v>42</v>
      </c>
      <c r="AI235" s="67"/>
    </row>
    <row r="236" spans="1:35" ht="38.25" x14ac:dyDescent="0.2">
      <c r="D236" s="65">
        <v>3.61</v>
      </c>
      <c r="E236" s="66" t="s">
        <v>1191</v>
      </c>
      <c r="F236" s="6" t="s">
        <v>897</v>
      </c>
      <c r="G236" s="6" t="s">
        <v>1147</v>
      </c>
      <c r="H236" s="9" t="s">
        <v>1192</v>
      </c>
      <c r="I236" s="9" t="s">
        <v>1193</v>
      </c>
      <c r="J236" s="1" t="s">
        <v>149</v>
      </c>
      <c r="K236" s="1" t="s">
        <v>755</v>
      </c>
      <c r="L236" s="1" t="s">
        <v>1194</v>
      </c>
      <c r="M236" s="38" t="s">
        <v>64</v>
      </c>
      <c r="N236" s="38"/>
      <c r="O236" s="40"/>
      <c r="P236" s="6" t="s">
        <v>65</v>
      </c>
      <c r="Q236" s="5" t="s">
        <v>1195</v>
      </c>
      <c r="R236" s="5"/>
      <c r="S236" s="5"/>
      <c r="T236" s="5"/>
      <c r="U236" s="5"/>
      <c r="V236" s="5"/>
      <c r="W236" s="5"/>
      <c r="X236" s="5"/>
      <c r="Y236" s="5"/>
      <c r="Z236" s="5" t="s">
        <v>42</v>
      </c>
      <c r="AA236" s="5" t="s">
        <v>42</v>
      </c>
      <c r="AB236" s="5" t="s">
        <v>42</v>
      </c>
      <c r="AC236" s="6" t="s">
        <v>64</v>
      </c>
      <c r="AD236" s="6" t="s">
        <v>64</v>
      </c>
      <c r="AE236" s="65" t="s">
        <v>42</v>
      </c>
      <c r="AI236" s="67"/>
    </row>
    <row r="237" spans="1:35" ht="25.5" x14ac:dyDescent="0.2">
      <c r="D237" s="65">
        <v>3.6110000000000002</v>
      </c>
      <c r="E237" s="66" t="s">
        <v>1196</v>
      </c>
      <c r="F237" s="6" t="s">
        <v>897</v>
      </c>
      <c r="G237" s="6" t="s">
        <v>1147</v>
      </c>
      <c r="H237" s="9" t="s">
        <v>1197</v>
      </c>
      <c r="I237" s="9" t="s">
        <v>1198</v>
      </c>
      <c r="J237" s="1" t="s">
        <v>149</v>
      </c>
      <c r="K237" s="1" t="s">
        <v>755</v>
      </c>
      <c r="L237" s="1" t="s">
        <v>1175</v>
      </c>
      <c r="M237" s="38" t="s">
        <v>64</v>
      </c>
      <c r="N237" s="38"/>
      <c r="O237" s="40"/>
      <c r="P237" s="6" t="s">
        <v>65</v>
      </c>
      <c r="Q237" s="5" t="s">
        <v>940</v>
      </c>
      <c r="R237" s="5"/>
      <c r="S237" s="5"/>
      <c r="T237" s="5"/>
      <c r="U237" s="5"/>
      <c r="V237" s="5"/>
      <c r="W237" s="5"/>
      <c r="X237" s="5"/>
      <c r="Y237" s="5"/>
      <c r="Z237" s="5" t="s">
        <v>42</v>
      </c>
      <c r="AA237" s="5" t="s">
        <v>42</v>
      </c>
      <c r="AB237" s="5" t="s">
        <v>42</v>
      </c>
      <c r="AC237" s="6" t="s">
        <v>64</v>
      </c>
      <c r="AD237" s="6" t="s">
        <v>64</v>
      </c>
      <c r="AE237" s="65" t="s">
        <v>42</v>
      </c>
      <c r="AI237" s="67"/>
    </row>
    <row r="238" spans="1:35" s="83" customFormat="1" x14ac:dyDescent="0.2">
      <c r="A238" s="83" t="s">
        <v>1199</v>
      </c>
      <c r="D238" s="84"/>
      <c r="H238" s="85"/>
      <c r="I238" s="85"/>
      <c r="M238" s="86">
        <v>16501.950651472653</v>
      </c>
      <c r="N238" s="86"/>
      <c r="O238" s="87"/>
      <c r="Q238" s="88"/>
      <c r="R238" s="88"/>
      <c r="S238" s="88"/>
      <c r="T238" s="88"/>
      <c r="U238" s="88"/>
      <c r="V238" s="88"/>
      <c r="W238" s="88"/>
      <c r="X238" s="88"/>
      <c r="Y238" s="88"/>
      <c r="Z238" s="88"/>
      <c r="AA238" s="88"/>
      <c r="AB238" s="89"/>
      <c r="AC238" s="88"/>
      <c r="AE238" s="90"/>
      <c r="AF238" s="89"/>
      <c r="AG238" s="89"/>
      <c r="AH238" s="85"/>
      <c r="AI238" s="89"/>
    </row>
    <row r="239" spans="1:35" s="68" customFormat="1" x14ac:dyDescent="0.2">
      <c r="D239" s="69"/>
      <c r="H239" s="70"/>
      <c r="I239" s="70"/>
      <c r="M239" s="71"/>
      <c r="N239" s="71"/>
      <c r="O239" s="72"/>
      <c r="Q239" s="73"/>
      <c r="R239" s="73"/>
      <c r="S239" s="73"/>
      <c r="T239" s="73"/>
      <c r="U239" s="73"/>
      <c r="V239" s="73"/>
      <c r="W239" s="73"/>
      <c r="X239" s="73"/>
      <c r="Y239" s="73"/>
      <c r="Z239" s="73"/>
      <c r="AA239" s="73"/>
      <c r="AB239" s="74"/>
      <c r="AC239" s="73"/>
      <c r="AE239" s="75"/>
      <c r="AF239" s="74"/>
      <c r="AG239" s="74"/>
      <c r="AH239" s="70"/>
      <c r="AI239" s="74"/>
    </row>
    <row r="240" spans="1:35" s="26" customFormat="1" x14ac:dyDescent="0.2">
      <c r="D240" s="76"/>
      <c r="H240" s="77"/>
      <c r="I240" s="77"/>
      <c r="M240" s="78"/>
      <c r="N240" s="78"/>
      <c r="O240" s="79"/>
      <c r="Q240" s="80"/>
      <c r="R240" s="80"/>
      <c r="S240" s="80"/>
      <c r="T240" s="80"/>
      <c r="U240" s="80"/>
      <c r="V240" s="80"/>
      <c r="W240" s="80"/>
      <c r="X240" s="80"/>
      <c r="Y240" s="80"/>
      <c r="Z240" s="80"/>
      <c r="AA240" s="80"/>
      <c r="AB240" s="81"/>
      <c r="AC240" s="80"/>
      <c r="AE240" s="82"/>
      <c r="AF240" s="81"/>
      <c r="AG240" s="81"/>
      <c r="AH240" s="77"/>
      <c r="AI240" s="81"/>
    </row>
    <row r="241" spans="3:35" s="26" customFormat="1" x14ac:dyDescent="0.2">
      <c r="C241" s="27"/>
      <c r="D241" s="49"/>
      <c r="E241" s="27"/>
      <c r="F241" s="27"/>
      <c r="G241" s="27"/>
      <c r="H241" s="2"/>
      <c r="I241" s="2"/>
      <c r="J241" s="2"/>
      <c r="K241" s="2"/>
      <c r="L241" s="2"/>
      <c r="M241" s="31"/>
      <c r="N241" s="31"/>
      <c r="O241" s="48"/>
      <c r="P241" s="27"/>
      <c r="Q241" s="2"/>
      <c r="R241" s="2"/>
      <c r="S241" s="2"/>
      <c r="T241" s="2"/>
      <c r="U241" s="2"/>
      <c r="V241" s="2"/>
      <c r="W241" s="2"/>
      <c r="X241" s="2"/>
      <c r="Y241" s="2"/>
      <c r="Z241" s="2"/>
      <c r="AA241" s="2"/>
      <c r="AB241" s="50"/>
      <c r="AC241" s="2"/>
      <c r="AD241" s="27"/>
      <c r="AE241" s="27"/>
      <c r="AF241" s="50"/>
      <c r="AG241" s="50"/>
      <c r="AH241" s="2"/>
      <c r="AI241" s="2"/>
    </row>
    <row r="242" spans="3:35" x14ac:dyDescent="0.2">
      <c r="D242" s="65"/>
      <c r="E242" s="66"/>
      <c r="F242" s="6"/>
      <c r="G242" s="6"/>
      <c r="M242" s="38"/>
      <c r="N242" s="38"/>
      <c r="O242" s="40"/>
      <c r="P242" s="6"/>
      <c r="Q242" s="5"/>
      <c r="R242" s="5"/>
      <c r="S242" s="5"/>
      <c r="T242" s="5"/>
      <c r="U242" s="5"/>
      <c r="V242" s="5"/>
      <c r="W242" s="5"/>
      <c r="X242" s="5"/>
      <c r="Y242" s="5"/>
      <c r="Z242" s="5"/>
      <c r="AA242" s="5"/>
      <c r="AC242" s="41"/>
      <c r="AD242" s="41"/>
      <c r="AE242" s="65"/>
      <c r="AI242" s="67"/>
    </row>
    <row r="243" spans="3:35" x14ac:dyDescent="0.2">
      <c r="D243" s="65"/>
      <c r="E243" s="66"/>
      <c r="F243" s="6"/>
      <c r="G243" s="6"/>
      <c r="M243" s="38"/>
      <c r="N243" s="39"/>
      <c r="O243" s="40"/>
      <c r="P243" s="6"/>
      <c r="Q243" s="5"/>
      <c r="R243" s="5"/>
      <c r="S243" s="5"/>
      <c r="T243" s="5"/>
      <c r="U243" s="5"/>
      <c r="V243" s="5"/>
      <c r="W243" s="5"/>
      <c r="X243" s="5"/>
      <c r="Y243" s="5"/>
      <c r="Z243" s="5"/>
      <c r="AA243" s="5"/>
      <c r="AC243" s="41"/>
      <c r="AD243" s="41"/>
      <c r="AE243" s="65"/>
      <c r="AI243" s="67"/>
    </row>
    <row r="244" spans="3:35" ht="42" customHeight="1" x14ac:dyDescent="0.2">
      <c r="D244" s="65"/>
      <c r="E244" s="66"/>
      <c r="F244" s="6"/>
      <c r="G244" s="6"/>
      <c r="M244" s="38"/>
      <c r="N244" s="38"/>
      <c r="O244" s="40"/>
      <c r="P244" s="6"/>
      <c r="Q244" s="5"/>
      <c r="R244" s="5"/>
      <c r="S244" s="5"/>
      <c r="T244" s="5"/>
      <c r="U244" s="5"/>
      <c r="V244" s="5"/>
      <c r="W244" s="5"/>
      <c r="X244" s="5"/>
      <c r="Y244" s="5"/>
      <c r="Z244" s="5"/>
      <c r="AA244" s="5"/>
      <c r="AC244" s="41"/>
      <c r="AD244" s="41"/>
      <c r="AE244" s="65"/>
      <c r="AI244" s="67"/>
    </row>
    <row r="245" spans="3:35" ht="37.5" customHeight="1" x14ac:dyDescent="0.2">
      <c r="D245" s="65"/>
      <c r="E245" s="66"/>
      <c r="F245" s="6"/>
      <c r="G245" s="6"/>
      <c r="M245" s="38"/>
      <c r="N245" s="38"/>
      <c r="O245" s="40"/>
      <c r="P245" s="6"/>
      <c r="Q245" s="5"/>
      <c r="R245" s="5"/>
      <c r="S245" s="5"/>
      <c r="T245" s="5"/>
      <c r="U245" s="5"/>
      <c r="V245" s="5"/>
      <c r="W245" s="5"/>
      <c r="X245" s="5"/>
      <c r="Y245" s="5"/>
      <c r="Z245" s="5"/>
      <c r="AA245" s="5"/>
      <c r="AC245" s="41"/>
      <c r="AD245" s="41"/>
      <c r="AE245" s="65"/>
      <c r="AI245" s="67"/>
    </row>
    <row r="246" spans="3:35" x14ac:dyDescent="0.2">
      <c r="D246" s="65"/>
      <c r="E246" s="66"/>
      <c r="F246" s="6"/>
      <c r="G246" s="6"/>
      <c r="K246" s="12"/>
      <c r="M246" s="38"/>
      <c r="N246" s="39"/>
      <c r="O246" s="40"/>
      <c r="P246" s="6"/>
      <c r="Q246" s="5"/>
      <c r="R246" s="5"/>
      <c r="S246" s="5"/>
      <c r="T246" s="5"/>
      <c r="U246" s="5"/>
      <c r="V246" s="5"/>
      <c r="W246" s="5"/>
      <c r="X246" s="5"/>
      <c r="Y246" s="5"/>
      <c r="Z246" s="5"/>
      <c r="AA246" s="5"/>
      <c r="AC246" s="41"/>
      <c r="AD246" s="41"/>
      <c r="AE246" s="65"/>
      <c r="AI246" s="67"/>
    </row>
    <row r="247" spans="3:35" x14ac:dyDescent="0.2">
      <c r="D247" s="65"/>
      <c r="E247" s="66"/>
      <c r="F247" s="6"/>
      <c r="G247" s="6"/>
      <c r="M247" s="38"/>
      <c r="N247" s="39"/>
      <c r="O247" s="40"/>
      <c r="P247" s="6"/>
      <c r="Q247" s="5"/>
      <c r="R247" s="5"/>
      <c r="S247" s="5"/>
      <c r="T247" s="5"/>
      <c r="U247" s="5"/>
      <c r="V247" s="5"/>
      <c r="W247" s="5"/>
      <c r="X247" s="5"/>
      <c r="Y247" s="5"/>
      <c r="Z247" s="5"/>
      <c r="AA247" s="5"/>
      <c r="AC247" s="41"/>
      <c r="AD247" s="41"/>
      <c r="AE247" s="65"/>
      <c r="AI247" s="67"/>
    </row>
    <row r="248" spans="3:35" x14ac:dyDescent="0.2">
      <c r="O248" s="54"/>
    </row>
    <row r="249" spans="3:35" x14ac:dyDescent="0.2">
      <c r="O249" s="54"/>
    </row>
    <row r="250" spans="3:35" x14ac:dyDescent="0.2">
      <c r="O250" s="54"/>
    </row>
    <row r="251" spans="3:35" x14ac:dyDescent="0.2">
      <c r="O251" s="54"/>
    </row>
    <row r="252" spans="3:35" x14ac:dyDescent="0.2">
      <c r="O252" s="54"/>
    </row>
    <row r="253" spans="3:35" x14ac:dyDescent="0.2">
      <c r="O253" s="54"/>
    </row>
    <row r="254" spans="3:35" x14ac:dyDescent="0.2">
      <c r="O254" s="54"/>
    </row>
    <row r="255" spans="3:35" x14ac:dyDescent="0.2">
      <c r="O255" s="54"/>
    </row>
    <row r="256" spans="3:35" x14ac:dyDescent="0.2">
      <c r="O256" s="54"/>
    </row>
    <row r="257" spans="15:15" x14ac:dyDescent="0.2">
      <c r="O257" s="54"/>
    </row>
    <row r="258" spans="15:15" x14ac:dyDescent="0.2">
      <c r="O258" s="54"/>
    </row>
    <row r="259" spans="15:15" x14ac:dyDescent="0.2">
      <c r="O259" s="54"/>
    </row>
    <row r="260" spans="15:15" x14ac:dyDescent="0.2">
      <c r="O260" s="54"/>
    </row>
    <row r="261" spans="15:15" x14ac:dyDescent="0.2">
      <c r="O261" s="54"/>
    </row>
    <row r="262" spans="15:15" x14ac:dyDescent="0.2">
      <c r="O262" s="54"/>
    </row>
    <row r="263" spans="15:15" x14ac:dyDescent="0.2">
      <c r="O263" s="54"/>
    </row>
    <row r="264" spans="15:15" x14ac:dyDescent="0.2">
      <c r="O264" s="54"/>
    </row>
    <row r="265" spans="15:15" x14ac:dyDescent="0.2">
      <c r="O265" s="54"/>
    </row>
    <row r="266" spans="15:15" x14ac:dyDescent="0.2">
      <c r="O266" s="54"/>
    </row>
    <row r="267" spans="15:15" x14ac:dyDescent="0.2">
      <c r="O267" s="54"/>
    </row>
    <row r="268" spans="15:15" x14ac:dyDescent="0.2">
      <c r="O268" s="54"/>
    </row>
    <row r="269" spans="15:15" x14ac:dyDescent="0.2">
      <c r="O269" s="54"/>
    </row>
    <row r="270" spans="15:15" x14ac:dyDescent="0.2">
      <c r="O270" s="54"/>
    </row>
    <row r="271" spans="15:15" x14ac:dyDescent="0.2">
      <c r="O271" s="54"/>
    </row>
    <row r="272" spans="15:15" x14ac:dyDescent="0.2">
      <c r="O272" s="54"/>
    </row>
    <row r="273" spans="15:15" x14ac:dyDescent="0.2">
      <c r="O273" s="54"/>
    </row>
    <row r="274" spans="15:15" x14ac:dyDescent="0.2">
      <c r="O274" s="54"/>
    </row>
    <row r="275" spans="15:15" x14ac:dyDescent="0.2">
      <c r="O275" s="54"/>
    </row>
    <row r="276" spans="15:15" x14ac:dyDescent="0.2">
      <c r="O276" s="54"/>
    </row>
    <row r="277" spans="15:15" x14ac:dyDescent="0.2">
      <c r="O277" s="54"/>
    </row>
    <row r="278" spans="15:15" x14ac:dyDescent="0.2">
      <c r="O278" s="54"/>
    </row>
    <row r="279" spans="15:15" x14ac:dyDescent="0.2">
      <c r="O279" s="54"/>
    </row>
    <row r="280" spans="15:15" x14ac:dyDescent="0.2">
      <c r="O280" s="54"/>
    </row>
    <row r="281" spans="15:15" x14ac:dyDescent="0.2">
      <c r="O281" s="54"/>
    </row>
    <row r="282" spans="15:15" x14ac:dyDescent="0.2">
      <c r="O282" s="54"/>
    </row>
    <row r="283" spans="15:15" x14ac:dyDescent="0.2">
      <c r="O283" s="54"/>
    </row>
    <row r="284" spans="15:15" x14ac:dyDescent="0.2">
      <c r="O284" s="54"/>
    </row>
    <row r="285" spans="15:15" x14ac:dyDescent="0.2">
      <c r="O285" s="54"/>
    </row>
    <row r="286" spans="15:15" x14ac:dyDescent="0.2">
      <c r="O286" s="54"/>
    </row>
    <row r="287" spans="15:15" x14ac:dyDescent="0.2">
      <c r="O287" s="54"/>
    </row>
    <row r="288" spans="15:15" x14ac:dyDescent="0.2">
      <c r="O288" s="54"/>
    </row>
    <row r="289" spans="15:15" x14ac:dyDescent="0.2">
      <c r="O289" s="54"/>
    </row>
    <row r="290" spans="15:15" x14ac:dyDescent="0.2">
      <c r="O290" s="54"/>
    </row>
    <row r="291" spans="15:15" x14ac:dyDescent="0.2">
      <c r="O291" s="54"/>
    </row>
    <row r="292" spans="15:15" x14ac:dyDescent="0.2">
      <c r="O292" s="54"/>
    </row>
    <row r="293" spans="15:15" x14ac:dyDescent="0.2">
      <c r="O293" s="54"/>
    </row>
    <row r="294" spans="15:15" x14ac:dyDescent="0.2">
      <c r="O294" s="54"/>
    </row>
    <row r="295" spans="15:15" x14ac:dyDescent="0.2">
      <c r="O295" s="54"/>
    </row>
    <row r="296" spans="15:15" x14ac:dyDescent="0.2">
      <c r="O296" s="54"/>
    </row>
    <row r="297" spans="15:15" x14ac:dyDescent="0.2">
      <c r="O297" s="54"/>
    </row>
    <row r="298" spans="15:15" x14ac:dyDescent="0.2">
      <c r="O298" s="54"/>
    </row>
    <row r="299" spans="15:15" x14ac:dyDescent="0.2">
      <c r="O299" s="54"/>
    </row>
    <row r="300" spans="15:15" x14ac:dyDescent="0.2">
      <c r="O300" s="54"/>
    </row>
    <row r="301" spans="15:15" x14ac:dyDescent="0.2">
      <c r="O301" s="54"/>
    </row>
    <row r="302" spans="15:15" x14ac:dyDescent="0.2">
      <c r="O302" s="54"/>
    </row>
    <row r="303" spans="15:15" x14ac:dyDescent="0.2">
      <c r="O303" s="54"/>
    </row>
    <row r="304" spans="15:15" x14ac:dyDescent="0.2">
      <c r="O304" s="54"/>
    </row>
    <row r="305" spans="15:15" x14ac:dyDescent="0.2">
      <c r="O305" s="54"/>
    </row>
    <row r="306" spans="15:15" x14ac:dyDescent="0.2">
      <c r="O306" s="54"/>
    </row>
    <row r="307" spans="15:15" x14ac:dyDescent="0.2">
      <c r="O307" s="54"/>
    </row>
    <row r="308" spans="15:15" x14ac:dyDescent="0.2">
      <c r="O308" s="54"/>
    </row>
    <row r="309" spans="15:15" x14ac:dyDescent="0.2">
      <c r="O309" s="54"/>
    </row>
    <row r="310" spans="15:15" x14ac:dyDescent="0.2">
      <c r="O310" s="54"/>
    </row>
    <row r="311" spans="15:15" x14ac:dyDescent="0.2">
      <c r="O311" s="54"/>
    </row>
    <row r="312" spans="15:15" x14ac:dyDescent="0.2">
      <c r="O312" s="54"/>
    </row>
    <row r="313" spans="15:15" x14ac:dyDescent="0.2">
      <c r="O313" s="54"/>
    </row>
    <row r="314" spans="15:15" x14ac:dyDescent="0.2">
      <c r="O314" s="54"/>
    </row>
    <row r="315" spans="15:15" x14ac:dyDescent="0.2">
      <c r="O315" s="54"/>
    </row>
    <row r="316" spans="15:15" x14ac:dyDescent="0.2">
      <c r="O316" s="54"/>
    </row>
    <row r="317" spans="15:15" x14ac:dyDescent="0.2">
      <c r="O317" s="54"/>
    </row>
    <row r="318" spans="15:15" x14ac:dyDescent="0.2">
      <c r="O318" s="54"/>
    </row>
    <row r="319" spans="15:15" x14ac:dyDescent="0.2">
      <c r="O319" s="54"/>
    </row>
    <row r="320" spans="15:15" x14ac:dyDescent="0.2">
      <c r="O320" s="54"/>
    </row>
    <row r="321" spans="15:15" x14ac:dyDescent="0.2">
      <c r="O321" s="54"/>
    </row>
    <row r="322" spans="15:15" x14ac:dyDescent="0.2">
      <c r="O322" s="54"/>
    </row>
    <row r="323" spans="15:15" x14ac:dyDescent="0.2">
      <c r="O323" s="54"/>
    </row>
  </sheetData>
  <printOptions gridLines="1"/>
  <pageMargins left="0.18" right="0.17" top="0.26" bottom="0.25" header="0.21" footer="0.19"/>
  <pageSetup paperSize="5" scale="36" fitToWidth="2" fitToHeight="6" orientation="landscape" r:id="rId1"/>
  <headerFooter alignWithMargins="0"/>
  <rowBreaks count="6" manualBreakCount="6">
    <brk id="52" max="35" man="1"/>
    <brk id="97" max="35" man="1"/>
    <brk id="130" max="35" man="1"/>
    <brk id="163" max="34" man="1"/>
    <brk id="197" max="35" man="1"/>
    <brk id="225" max="35" man="1"/>
  </rowBreaks>
  <colBreaks count="1" manualBreakCount="1">
    <brk id="12" min="4" max="237"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33"/>
  <sheetViews>
    <sheetView workbookViewId="0">
      <selection sqref="A1:XFD1048576"/>
    </sheetView>
  </sheetViews>
  <sheetFormatPr defaultRowHeight="14.25" x14ac:dyDescent="0.2"/>
  <sheetData>
    <row r="1" spans="1:34" s="7" customFormat="1" ht="50.25" customHeight="1" x14ac:dyDescent="0.2">
      <c r="A1" s="13" t="s">
        <v>0</v>
      </c>
      <c r="B1" s="7" t="s">
        <v>1</v>
      </c>
      <c r="C1" s="7" t="s">
        <v>2</v>
      </c>
      <c r="D1" s="7" t="s">
        <v>3</v>
      </c>
      <c r="E1" s="7" t="s">
        <v>4</v>
      </c>
      <c r="F1" s="14" t="s">
        <v>5</v>
      </c>
      <c r="G1" s="7" t="s">
        <v>6</v>
      </c>
      <c r="H1" s="7" t="s">
        <v>7</v>
      </c>
      <c r="I1" s="7" t="s">
        <v>8</v>
      </c>
      <c r="J1" s="15" t="s">
        <v>9</v>
      </c>
      <c r="K1" s="15" t="s">
        <v>10</v>
      </c>
      <c r="L1" s="16" t="s">
        <v>11</v>
      </c>
      <c r="M1" s="7" t="s">
        <v>12</v>
      </c>
      <c r="N1" s="14" t="s">
        <v>13</v>
      </c>
      <c r="O1" s="14" t="s">
        <v>14</v>
      </c>
      <c r="P1" s="14" t="s">
        <v>15</v>
      </c>
      <c r="Q1" s="14" t="s">
        <v>16</v>
      </c>
      <c r="R1" s="14" t="s">
        <v>17</v>
      </c>
      <c r="S1" s="14" t="s">
        <v>18</v>
      </c>
      <c r="T1" s="14" t="s">
        <v>19</v>
      </c>
      <c r="U1" s="14" t="s">
        <v>20</v>
      </c>
      <c r="V1" s="14" t="s">
        <v>21</v>
      </c>
      <c r="W1" s="14" t="s">
        <v>22</v>
      </c>
      <c r="X1" s="14" t="s">
        <v>23</v>
      </c>
      <c r="Y1" s="14" t="s">
        <v>24</v>
      </c>
      <c r="Z1" s="7" t="s">
        <v>25</v>
      </c>
      <c r="AA1" s="7" t="s">
        <v>26</v>
      </c>
      <c r="AB1" s="7" t="s">
        <v>27</v>
      </c>
      <c r="AC1" s="7" t="s">
        <v>28</v>
      </c>
      <c r="AD1" s="7" t="s">
        <v>29</v>
      </c>
      <c r="AE1" s="7" t="s">
        <v>30</v>
      </c>
      <c r="AF1" s="7" t="s">
        <v>31</v>
      </c>
    </row>
    <row r="2" spans="1:34" s="1" customFormat="1" ht="12.75" x14ac:dyDescent="0.2">
      <c r="A2" s="18"/>
      <c r="B2" s="19"/>
      <c r="C2" s="19"/>
      <c r="D2" s="19"/>
      <c r="E2" s="20"/>
      <c r="F2" s="20"/>
      <c r="G2" s="20"/>
      <c r="H2" s="20"/>
      <c r="I2" s="20"/>
      <c r="J2" s="21">
        <v>9064.6154926942418</v>
      </c>
      <c r="K2" s="21"/>
      <c r="L2" s="22"/>
      <c r="M2" s="19"/>
      <c r="N2" s="23"/>
      <c r="O2" s="23"/>
      <c r="P2" s="23"/>
      <c r="Q2" s="23"/>
      <c r="R2" s="23"/>
      <c r="S2" s="23"/>
      <c r="T2" s="23"/>
      <c r="U2" s="23"/>
      <c r="V2" s="23"/>
      <c r="W2" s="23"/>
      <c r="X2" s="23"/>
      <c r="Y2" s="23"/>
      <c r="Z2" s="23"/>
      <c r="AA2" s="24"/>
      <c r="AB2" s="24"/>
      <c r="AC2" s="23"/>
      <c r="AD2" s="23"/>
      <c r="AE2" s="20"/>
      <c r="AF2" s="25"/>
    </row>
    <row r="3" spans="1:34" s="26" customFormat="1" ht="12.75" x14ac:dyDescent="0.2">
      <c r="A3" s="28"/>
      <c r="B3" s="29"/>
      <c r="C3" s="29"/>
      <c r="D3" s="29"/>
      <c r="E3" s="30"/>
      <c r="F3" s="30"/>
      <c r="G3" s="30"/>
      <c r="H3" s="30"/>
      <c r="I3" s="30"/>
      <c r="J3" s="31">
        <v>5066.3657782399059</v>
      </c>
      <c r="K3" s="31"/>
      <c r="L3" s="32"/>
      <c r="M3" s="29"/>
      <c r="N3" s="33"/>
      <c r="O3" s="33"/>
      <c r="P3" s="33"/>
      <c r="Q3" s="33"/>
      <c r="R3" s="33"/>
      <c r="S3" s="33"/>
      <c r="T3" s="33"/>
      <c r="U3" s="33"/>
      <c r="V3" s="33"/>
      <c r="W3" s="33"/>
      <c r="X3" s="33"/>
      <c r="Y3" s="33"/>
      <c r="Z3" s="33"/>
      <c r="AA3" s="34"/>
      <c r="AB3" s="34"/>
      <c r="AC3" s="33"/>
      <c r="AD3" s="33"/>
      <c r="AE3" s="30"/>
      <c r="AF3" s="35"/>
    </row>
    <row r="4" spans="1:34" s="1" customFormat="1" ht="102" x14ac:dyDescent="0.2">
      <c r="A4" s="36">
        <v>1.0009999999999999</v>
      </c>
      <c r="B4" s="37" t="s">
        <v>34</v>
      </c>
      <c r="C4" s="5" t="s">
        <v>32</v>
      </c>
      <c r="D4" s="5" t="s">
        <v>33</v>
      </c>
      <c r="E4" s="9" t="s">
        <v>35</v>
      </c>
      <c r="F4" s="9" t="s">
        <v>36</v>
      </c>
      <c r="G4" s="1" t="s">
        <v>37</v>
      </c>
      <c r="H4" s="1" t="s">
        <v>37</v>
      </c>
      <c r="I4" s="1" t="s">
        <v>38</v>
      </c>
      <c r="J4" s="38">
        <v>32.518658789568384</v>
      </c>
      <c r="K4" s="39">
        <v>1970000</v>
      </c>
      <c r="L4" s="40">
        <f>(J4*1000000)/K4</f>
        <v>16.50693339571999</v>
      </c>
      <c r="M4" s="6" t="s">
        <v>39</v>
      </c>
      <c r="N4" s="5" t="s">
        <v>40</v>
      </c>
      <c r="O4" s="5" t="s">
        <v>41</v>
      </c>
      <c r="P4" s="5">
        <v>0</v>
      </c>
      <c r="Q4" s="5">
        <v>0</v>
      </c>
      <c r="R4" s="5">
        <v>0</v>
      </c>
      <c r="S4" s="5"/>
      <c r="T4" s="5"/>
      <c r="U4" s="5"/>
      <c r="V4" s="5"/>
      <c r="W4" s="5"/>
      <c r="X4" s="5"/>
      <c r="Y4" s="5"/>
      <c r="Z4" s="41" t="s">
        <v>42</v>
      </c>
      <c r="AA4" s="41" t="s">
        <v>42</v>
      </c>
      <c r="AB4" s="41" t="s">
        <v>42</v>
      </c>
      <c r="AC4" s="5" t="s">
        <v>43</v>
      </c>
      <c r="AD4" s="5" t="s">
        <v>44</v>
      </c>
      <c r="AE4" s="9"/>
      <c r="AF4" s="42" t="s">
        <v>45</v>
      </c>
    </row>
    <row r="5" spans="1:34" s="1" customFormat="1" ht="76.5" x14ac:dyDescent="0.2">
      <c r="A5" s="36">
        <v>1.002</v>
      </c>
      <c r="B5" s="37" t="s">
        <v>46</v>
      </c>
      <c r="C5" s="5" t="s">
        <v>32</v>
      </c>
      <c r="D5" s="5" t="s">
        <v>33</v>
      </c>
      <c r="E5" s="9" t="s">
        <v>47</v>
      </c>
      <c r="F5" s="9" t="s">
        <v>36</v>
      </c>
      <c r="G5" s="1" t="s">
        <v>37</v>
      </c>
      <c r="H5" s="1" t="s">
        <v>37</v>
      </c>
      <c r="I5" s="1" t="s">
        <v>38</v>
      </c>
      <c r="J5" s="38">
        <v>26.737563893645117</v>
      </c>
      <c r="K5" s="39"/>
      <c r="L5" s="40"/>
      <c r="M5" s="6" t="s">
        <v>39</v>
      </c>
      <c r="N5" s="5" t="s">
        <v>48</v>
      </c>
      <c r="O5" s="5" t="s">
        <v>49</v>
      </c>
      <c r="P5" s="5">
        <v>0</v>
      </c>
      <c r="Q5" s="5">
        <v>0</v>
      </c>
      <c r="R5" s="5">
        <v>0</v>
      </c>
      <c r="S5" s="5"/>
      <c r="T5" s="5"/>
      <c r="U5" s="5"/>
      <c r="V5" s="5"/>
      <c r="W5" s="5"/>
      <c r="X5" s="5"/>
      <c r="Y5" s="5"/>
      <c r="Z5" s="41" t="s">
        <v>42</v>
      </c>
      <c r="AA5" s="41" t="s">
        <v>42</v>
      </c>
      <c r="AB5" s="41" t="s">
        <v>42</v>
      </c>
      <c r="AC5" s="5" t="s">
        <v>43</v>
      </c>
      <c r="AD5" s="5" t="s">
        <v>44</v>
      </c>
      <c r="AE5" s="9"/>
      <c r="AF5" s="42" t="s">
        <v>45</v>
      </c>
    </row>
    <row r="6" spans="1:34" s="1" customFormat="1" ht="63.75" x14ac:dyDescent="0.2">
      <c r="A6" s="36">
        <v>1.0029999999999999</v>
      </c>
      <c r="B6" s="37" t="s">
        <v>50</v>
      </c>
      <c r="C6" s="5" t="s">
        <v>32</v>
      </c>
      <c r="D6" s="5" t="s">
        <v>33</v>
      </c>
      <c r="E6" s="9" t="s">
        <v>51</v>
      </c>
      <c r="F6" s="9" t="s">
        <v>52</v>
      </c>
      <c r="G6" s="1" t="s">
        <v>37</v>
      </c>
      <c r="H6" s="1" t="s">
        <v>37</v>
      </c>
      <c r="I6" s="1" t="s">
        <v>38</v>
      </c>
      <c r="J6" s="38">
        <v>250.24838121946323</v>
      </c>
      <c r="K6" s="39"/>
      <c r="L6" s="40"/>
      <c r="M6" s="6" t="s">
        <v>39</v>
      </c>
      <c r="N6" s="5" t="s">
        <v>53</v>
      </c>
      <c r="O6" s="5" t="s">
        <v>54</v>
      </c>
      <c r="P6" s="5">
        <v>0</v>
      </c>
      <c r="Q6" s="5">
        <v>0</v>
      </c>
      <c r="R6" s="5">
        <v>0</v>
      </c>
      <c r="S6" s="5"/>
      <c r="T6" s="5"/>
      <c r="U6" s="5"/>
      <c r="V6" s="5"/>
      <c r="W6" s="5"/>
      <c r="X6" s="5"/>
      <c r="Y6" s="5"/>
      <c r="Z6" s="41" t="s">
        <v>42</v>
      </c>
      <c r="AA6" s="41" t="s">
        <v>42</v>
      </c>
      <c r="AB6" s="41" t="s">
        <v>42</v>
      </c>
      <c r="AC6" s="5" t="s">
        <v>43</v>
      </c>
      <c r="AD6" s="5" t="s">
        <v>44</v>
      </c>
      <c r="AE6" s="9"/>
      <c r="AF6" s="42" t="s">
        <v>45</v>
      </c>
    </row>
    <row r="7" spans="1:34" s="1" customFormat="1" ht="16.5" customHeight="1" x14ac:dyDescent="0.2">
      <c r="A7" s="36">
        <v>1.004</v>
      </c>
      <c r="B7" s="37" t="s">
        <v>55</v>
      </c>
      <c r="C7" s="5" t="s">
        <v>32</v>
      </c>
      <c r="D7" s="5" t="s">
        <v>33</v>
      </c>
      <c r="E7" s="9" t="s">
        <v>56</v>
      </c>
      <c r="F7" s="9" t="s">
        <v>57</v>
      </c>
      <c r="G7" s="1" t="s">
        <v>58</v>
      </c>
      <c r="H7" s="1" t="s">
        <v>58</v>
      </c>
      <c r="I7" s="1" t="s">
        <v>38</v>
      </c>
      <c r="J7" s="38">
        <v>1277.6219719990422</v>
      </c>
      <c r="K7" s="39">
        <v>1200000</v>
      </c>
      <c r="L7" s="40">
        <f>(J7*1000000)/K7</f>
        <v>1064.6849766658686</v>
      </c>
      <c r="M7" s="6" t="s">
        <v>39</v>
      </c>
      <c r="N7" s="5" t="s">
        <v>59</v>
      </c>
      <c r="O7" s="5" t="s">
        <v>60</v>
      </c>
      <c r="P7" s="5">
        <v>0</v>
      </c>
      <c r="Q7" s="5">
        <v>0</v>
      </c>
      <c r="R7" s="5">
        <v>0</v>
      </c>
      <c r="S7" s="5"/>
      <c r="T7" s="5"/>
      <c r="U7" s="5"/>
      <c r="V7" s="5"/>
      <c r="W7" s="5"/>
      <c r="X7" s="5"/>
      <c r="Y7" s="5"/>
      <c r="Z7" s="41" t="s">
        <v>42</v>
      </c>
      <c r="AA7" s="41" t="s">
        <v>42</v>
      </c>
      <c r="AB7" s="41" t="s">
        <v>42</v>
      </c>
      <c r="AC7" s="5" t="s">
        <v>43</v>
      </c>
      <c r="AD7" s="5" t="s">
        <v>44</v>
      </c>
      <c r="AE7" s="9"/>
      <c r="AF7" s="42" t="s">
        <v>45</v>
      </c>
    </row>
    <row r="8" spans="1:34" s="1" customFormat="1" ht="76.5" x14ac:dyDescent="0.2">
      <c r="A8" s="36">
        <v>1.0049999999999999</v>
      </c>
      <c r="B8" s="37" t="s">
        <v>61</v>
      </c>
      <c r="C8" s="5" t="s">
        <v>32</v>
      </c>
      <c r="D8" s="5" t="s">
        <v>33</v>
      </c>
      <c r="E8" s="9" t="s">
        <v>62</v>
      </c>
      <c r="F8" s="9" t="s">
        <v>63</v>
      </c>
      <c r="G8" s="1" t="s">
        <v>37</v>
      </c>
      <c r="H8" s="1" t="s">
        <v>37</v>
      </c>
      <c r="I8" s="1" t="s">
        <v>38</v>
      </c>
      <c r="J8" s="38" t="s">
        <v>64</v>
      </c>
      <c r="K8" s="39"/>
      <c r="L8" s="40"/>
      <c r="M8" s="6" t="s">
        <v>65</v>
      </c>
      <c r="N8" s="5" t="s">
        <v>66</v>
      </c>
      <c r="O8" s="5">
        <v>0</v>
      </c>
      <c r="P8" s="5" t="s">
        <v>67</v>
      </c>
      <c r="Q8" s="5" t="s">
        <v>68</v>
      </c>
      <c r="R8" s="5">
        <v>0</v>
      </c>
      <c r="S8" s="5"/>
      <c r="T8" s="5"/>
      <c r="U8" s="5"/>
      <c r="V8" s="5"/>
      <c r="W8" s="5"/>
      <c r="X8" s="5"/>
      <c r="Y8" s="5"/>
      <c r="Z8" s="41" t="s">
        <v>42</v>
      </c>
      <c r="AA8" s="41" t="s">
        <v>42</v>
      </c>
      <c r="AB8" s="41" t="s">
        <v>42</v>
      </c>
      <c r="AC8" s="5" t="s">
        <v>43</v>
      </c>
      <c r="AD8" s="5" t="s">
        <v>44</v>
      </c>
      <c r="AE8" s="9"/>
      <c r="AF8" s="42"/>
    </row>
    <row r="9" spans="1:34" s="1" customFormat="1" ht="165.75" x14ac:dyDescent="0.2">
      <c r="A9" s="36">
        <v>1.006</v>
      </c>
      <c r="B9" s="37" t="s">
        <v>69</v>
      </c>
      <c r="C9" s="5" t="s">
        <v>32</v>
      </c>
      <c r="D9" s="5" t="s">
        <v>33</v>
      </c>
      <c r="E9" s="9" t="s">
        <v>70</v>
      </c>
      <c r="F9" s="9" t="s">
        <v>71</v>
      </c>
      <c r="G9" s="1" t="s">
        <v>37</v>
      </c>
      <c r="H9" s="1" t="s">
        <v>37</v>
      </c>
      <c r="I9" s="1" t="s">
        <v>38</v>
      </c>
      <c r="J9" s="38">
        <v>394.92284986677709</v>
      </c>
      <c r="K9" s="39"/>
      <c r="L9" s="40"/>
      <c r="M9" s="6" t="s">
        <v>65</v>
      </c>
      <c r="N9" s="5" t="s">
        <v>72</v>
      </c>
      <c r="O9" s="5">
        <v>0</v>
      </c>
      <c r="P9" s="5" t="s">
        <v>73</v>
      </c>
      <c r="Q9" s="5" t="s">
        <v>74</v>
      </c>
      <c r="R9" s="5" t="s">
        <v>75</v>
      </c>
      <c r="S9" s="5"/>
      <c r="T9" s="5"/>
      <c r="U9" s="5"/>
      <c r="V9" s="5"/>
      <c r="W9" s="5"/>
      <c r="X9" s="5"/>
      <c r="Y9" s="5"/>
      <c r="Z9" s="41" t="s">
        <v>42</v>
      </c>
      <c r="AA9" s="41" t="s">
        <v>42</v>
      </c>
      <c r="AB9" s="41" t="s">
        <v>42</v>
      </c>
      <c r="AC9" s="5" t="s">
        <v>43</v>
      </c>
      <c r="AD9" s="5" t="s">
        <v>44</v>
      </c>
      <c r="AE9" s="9" t="s">
        <v>76</v>
      </c>
      <c r="AF9" s="42" t="s">
        <v>77</v>
      </c>
      <c r="AH9" s="6"/>
    </row>
    <row r="10" spans="1:34" s="1" customFormat="1" ht="114.75" x14ac:dyDescent="0.2">
      <c r="A10" s="36">
        <v>1.0069999999999999</v>
      </c>
      <c r="B10" s="37" t="s">
        <v>78</v>
      </c>
      <c r="C10" s="5" t="s">
        <v>32</v>
      </c>
      <c r="D10" s="5" t="s">
        <v>33</v>
      </c>
      <c r="E10" s="9" t="s">
        <v>79</v>
      </c>
      <c r="F10" s="9" t="s">
        <v>80</v>
      </c>
      <c r="G10" s="1" t="s">
        <v>37</v>
      </c>
      <c r="H10" s="1" t="s">
        <v>37</v>
      </c>
      <c r="I10" s="1" t="s">
        <v>38</v>
      </c>
      <c r="J10" s="38">
        <v>5.1764459647929568</v>
      </c>
      <c r="K10" s="39"/>
      <c r="L10" s="40"/>
      <c r="M10" s="6" t="s">
        <v>65</v>
      </c>
      <c r="N10" s="5" t="s">
        <v>81</v>
      </c>
      <c r="O10" s="5">
        <v>0</v>
      </c>
      <c r="P10" s="5" t="s">
        <v>82</v>
      </c>
      <c r="Q10" s="5" t="s">
        <v>83</v>
      </c>
      <c r="R10" s="5" t="s">
        <v>84</v>
      </c>
      <c r="S10" s="5"/>
      <c r="T10" s="5"/>
      <c r="U10" s="5"/>
      <c r="V10" s="5"/>
      <c r="W10" s="5"/>
      <c r="X10" s="5"/>
      <c r="Y10" s="5"/>
      <c r="Z10" s="41" t="s">
        <v>42</v>
      </c>
      <c r="AA10" s="41" t="s">
        <v>42</v>
      </c>
      <c r="AB10" s="41" t="s">
        <v>42</v>
      </c>
      <c r="AC10" s="5" t="s">
        <v>43</v>
      </c>
      <c r="AD10" s="5" t="s">
        <v>44</v>
      </c>
      <c r="AE10" s="9"/>
      <c r="AF10" s="42" t="s">
        <v>85</v>
      </c>
      <c r="AH10" s="6"/>
    </row>
    <row r="11" spans="1:34" s="1" customFormat="1" ht="63.75" x14ac:dyDescent="0.2">
      <c r="A11" s="36">
        <v>1.008</v>
      </c>
      <c r="B11" s="37" t="s">
        <v>86</v>
      </c>
      <c r="C11" s="5" t="s">
        <v>32</v>
      </c>
      <c r="D11" s="5" t="s">
        <v>33</v>
      </c>
      <c r="E11" s="9" t="s">
        <v>87</v>
      </c>
      <c r="F11" s="9" t="s">
        <v>88</v>
      </c>
      <c r="G11" s="1" t="s">
        <v>37</v>
      </c>
      <c r="H11" s="1" t="s">
        <v>37</v>
      </c>
      <c r="I11" s="1" t="s">
        <v>89</v>
      </c>
      <c r="J11" s="38">
        <v>198.56056344778096</v>
      </c>
      <c r="K11" s="39"/>
      <c r="L11" s="40"/>
      <c r="M11" s="6" t="s">
        <v>65</v>
      </c>
      <c r="N11" s="43" t="s">
        <v>90</v>
      </c>
      <c r="O11" s="5">
        <v>0</v>
      </c>
      <c r="P11" s="5" t="s">
        <v>90</v>
      </c>
      <c r="Q11" s="5">
        <v>0</v>
      </c>
      <c r="R11" s="5">
        <v>0</v>
      </c>
      <c r="S11" s="5"/>
      <c r="T11" s="5"/>
      <c r="U11" s="5"/>
      <c r="V11" s="5"/>
      <c r="W11" s="5"/>
      <c r="X11" s="5"/>
      <c r="Y11" s="5"/>
      <c r="Z11" s="41" t="s">
        <v>42</v>
      </c>
      <c r="AA11" s="41" t="s">
        <v>42</v>
      </c>
      <c r="AB11" s="41" t="s">
        <v>42</v>
      </c>
      <c r="AC11" s="5" t="s">
        <v>42</v>
      </c>
      <c r="AD11" s="5" t="s">
        <v>91</v>
      </c>
      <c r="AE11" s="9"/>
      <c r="AF11" s="42" t="s">
        <v>92</v>
      </c>
      <c r="AH11" s="6"/>
    </row>
    <row r="12" spans="1:34" s="1" customFormat="1" ht="63.75" x14ac:dyDescent="0.2">
      <c r="A12" s="36">
        <v>1.0089999999999999</v>
      </c>
      <c r="B12" s="37" t="s">
        <v>93</v>
      </c>
      <c r="C12" s="5" t="s">
        <v>32</v>
      </c>
      <c r="D12" s="5" t="s">
        <v>33</v>
      </c>
      <c r="E12" s="9" t="s">
        <v>94</v>
      </c>
      <c r="F12" s="9" t="s">
        <v>88</v>
      </c>
      <c r="G12" s="1" t="s">
        <v>37</v>
      </c>
      <c r="H12" s="1" t="s">
        <v>37</v>
      </c>
      <c r="I12" s="1" t="s">
        <v>89</v>
      </c>
      <c r="J12" s="38">
        <v>1071.9789239246365</v>
      </c>
      <c r="K12" s="39">
        <v>1200000</v>
      </c>
      <c r="L12" s="40">
        <f>(J12*1000000)/K12</f>
        <v>893.31576993719716</v>
      </c>
      <c r="M12" s="6" t="s">
        <v>65</v>
      </c>
      <c r="N12" s="5" t="s">
        <v>95</v>
      </c>
      <c r="O12" s="5">
        <v>0</v>
      </c>
      <c r="P12" s="5" t="s">
        <v>82</v>
      </c>
      <c r="Q12" s="5" t="s">
        <v>83</v>
      </c>
      <c r="R12" s="5" t="s">
        <v>84</v>
      </c>
      <c r="S12" s="5"/>
      <c r="T12" s="5"/>
      <c r="U12" s="5"/>
      <c r="V12" s="5"/>
      <c r="W12" s="5"/>
      <c r="X12" s="5"/>
      <c r="Y12" s="5"/>
      <c r="Z12" s="41" t="s">
        <v>42</v>
      </c>
      <c r="AA12" s="41" t="s">
        <v>42</v>
      </c>
      <c r="AB12" s="41" t="s">
        <v>42</v>
      </c>
      <c r="AC12" s="5" t="s">
        <v>42</v>
      </c>
      <c r="AD12" s="5" t="s">
        <v>91</v>
      </c>
      <c r="AE12" s="9" t="s">
        <v>96</v>
      </c>
      <c r="AF12" s="42" t="s">
        <v>92</v>
      </c>
      <c r="AH12" s="6"/>
    </row>
    <row r="13" spans="1:34" s="1" customFormat="1" ht="89.25" x14ac:dyDescent="0.2">
      <c r="A13" s="36">
        <v>1.01</v>
      </c>
      <c r="B13" s="37" t="s">
        <v>97</v>
      </c>
      <c r="C13" s="5" t="s">
        <v>32</v>
      </c>
      <c r="D13" s="5" t="s">
        <v>33</v>
      </c>
      <c r="E13" s="9" t="s">
        <v>98</v>
      </c>
      <c r="F13" s="9" t="s">
        <v>99</v>
      </c>
      <c r="G13" s="1" t="s">
        <v>37</v>
      </c>
      <c r="H13" s="1" t="s">
        <v>37</v>
      </c>
      <c r="I13" s="1" t="s">
        <v>89</v>
      </c>
      <c r="J13" s="38">
        <v>7.3591972500526328</v>
      </c>
      <c r="K13" s="39"/>
      <c r="L13" s="40"/>
      <c r="M13" s="6" t="s">
        <v>39</v>
      </c>
      <c r="N13" s="5" t="s">
        <v>100</v>
      </c>
      <c r="O13" s="5" t="s">
        <v>101</v>
      </c>
      <c r="P13" s="5">
        <v>0</v>
      </c>
      <c r="Q13" s="5">
        <v>0</v>
      </c>
      <c r="R13" s="5">
        <v>0</v>
      </c>
      <c r="S13" s="5"/>
      <c r="T13" s="5"/>
      <c r="U13" s="5"/>
      <c r="V13" s="5"/>
      <c r="W13" s="5"/>
      <c r="X13" s="5"/>
      <c r="Y13" s="5"/>
      <c r="Z13" s="41" t="s">
        <v>42</v>
      </c>
      <c r="AA13" s="41" t="s">
        <v>42</v>
      </c>
      <c r="AB13" s="41" t="s">
        <v>42</v>
      </c>
      <c r="AC13" s="5" t="s">
        <v>42</v>
      </c>
      <c r="AD13" s="5" t="s">
        <v>91</v>
      </c>
      <c r="AE13" s="9"/>
      <c r="AF13" s="42" t="s">
        <v>92</v>
      </c>
    </row>
    <row r="14" spans="1:34" s="1" customFormat="1" ht="102" x14ac:dyDescent="0.2">
      <c r="A14" s="36">
        <v>1.0109999999999999</v>
      </c>
      <c r="B14" s="37" t="s">
        <v>102</v>
      </c>
      <c r="C14" s="5" t="s">
        <v>32</v>
      </c>
      <c r="D14" s="5" t="s">
        <v>33</v>
      </c>
      <c r="E14" s="9" t="s">
        <v>103</v>
      </c>
      <c r="F14" s="9" t="s">
        <v>104</v>
      </c>
      <c r="G14" s="1" t="s">
        <v>105</v>
      </c>
      <c r="H14" s="1" t="s">
        <v>106</v>
      </c>
      <c r="I14" s="1" t="s">
        <v>89</v>
      </c>
      <c r="J14" s="38">
        <v>14.40456144900881</v>
      </c>
      <c r="K14" s="39"/>
      <c r="L14" s="40"/>
      <c r="M14" s="6" t="s">
        <v>39</v>
      </c>
      <c r="N14" s="5" t="s">
        <v>107</v>
      </c>
      <c r="O14" s="5" t="s">
        <v>108</v>
      </c>
      <c r="P14" s="5">
        <v>0</v>
      </c>
      <c r="Q14" s="5">
        <v>0</v>
      </c>
      <c r="R14" s="5">
        <v>0</v>
      </c>
      <c r="S14" s="5"/>
      <c r="T14" s="5"/>
      <c r="U14" s="5"/>
      <c r="V14" s="5"/>
      <c r="W14" s="5"/>
      <c r="X14" s="5"/>
      <c r="Y14" s="5"/>
      <c r="Z14" s="41" t="s">
        <v>42</v>
      </c>
      <c r="AA14" s="41" t="s">
        <v>42</v>
      </c>
      <c r="AB14" s="41" t="s">
        <v>42</v>
      </c>
      <c r="AC14" s="5" t="s">
        <v>43</v>
      </c>
      <c r="AD14" s="5" t="s">
        <v>44</v>
      </c>
      <c r="AE14" s="9"/>
      <c r="AF14" s="42" t="s">
        <v>45</v>
      </c>
    </row>
    <row r="15" spans="1:34" s="1" customFormat="1" ht="38.25" x14ac:dyDescent="0.2">
      <c r="A15" s="36">
        <v>1.012</v>
      </c>
      <c r="B15" s="37" t="s">
        <v>109</v>
      </c>
      <c r="C15" s="5" t="s">
        <v>32</v>
      </c>
      <c r="D15" s="5" t="s">
        <v>33</v>
      </c>
      <c r="E15" s="9" t="s">
        <v>110</v>
      </c>
      <c r="F15" s="9" t="s">
        <v>111</v>
      </c>
      <c r="G15" s="1" t="s">
        <v>105</v>
      </c>
      <c r="H15" s="1" t="s">
        <v>106</v>
      </c>
      <c r="I15" s="1" t="s">
        <v>89</v>
      </c>
      <c r="J15" s="38">
        <v>4.0949422179456478</v>
      </c>
      <c r="K15" s="39"/>
      <c r="L15" s="40"/>
      <c r="M15" s="6" t="s">
        <v>39</v>
      </c>
      <c r="N15" s="5" t="s">
        <v>112</v>
      </c>
      <c r="O15" s="5" t="s">
        <v>113</v>
      </c>
      <c r="P15" s="5">
        <v>0</v>
      </c>
      <c r="Q15" s="5">
        <v>0</v>
      </c>
      <c r="R15" s="5">
        <v>0</v>
      </c>
      <c r="S15" s="5"/>
      <c r="T15" s="5"/>
      <c r="U15" s="5"/>
      <c r="V15" s="5"/>
      <c r="W15" s="5"/>
      <c r="X15" s="5"/>
      <c r="Y15" s="5"/>
      <c r="Z15" s="41" t="s">
        <v>42</v>
      </c>
      <c r="AA15" s="41" t="s">
        <v>42</v>
      </c>
      <c r="AB15" s="41" t="s">
        <v>42</v>
      </c>
      <c r="AC15" s="5" t="s">
        <v>43</v>
      </c>
      <c r="AD15" s="5" t="s">
        <v>44</v>
      </c>
      <c r="AE15" s="9"/>
      <c r="AF15" s="42" t="s">
        <v>45</v>
      </c>
    </row>
    <row r="16" spans="1:34" s="1" customFormat="1" ht="102" x14ac:dyDescent="0.2">
      <c r="A16" s="36">
        <v>1.0129999999999999</v>
      </c>
      <c r="B16" s="37" t="s">
        <v>114</v>
      </c>
      <c r="C16" s="5" t="s">
        <v>32</v>
      </c>
      <c r="D16" s="5" t="s">
        <v>33</v>
      </c>
      <c r="E16" s="9" t="s">
        <v>115</v>
      </c>
      <c r="F16" s="9" t="s">
        <v>116</v>
      </c>
      <c r="G16" s="1" t="s">
        <v>37</v>
      </c>
      <c r="H16" s="1" t="s">
        <v>37</v>
      </c>
      <c r="I16" s="1" t="s">
        <v>89</v>
      </c>
      <c r="J16" s="38" t="s">
        <v>117</v>
      </c>
      <c r="K16" s="39"/>
      <c r="L16" s="40"/>
      <c r="M16" s="6" t="s">
        <v>39</v>
      </c>
      <c r="N16" s="5" t="s">
        <v>118</v>
      </c>
      <c r="O16" s="5" t="s">
        <v>101</v>
      </c>
      <c r="P16" s="5">
        <v>0</v>
      </c>
      <c r="Q16" s="5">
        <v>0</v>
      </c>
      <c r="R16" s="5">
        <v>0</v>
      </c>
      <c r="S16" s="5"/>
      <c r="T16" s="5"/>
      <c r="U16" s="5"/>
      <c r="V16" s="5"/>
      <c r="W16" s="5"/>
      <c r="X16" s="5"/>
      <c r="Y16" s="5"/>
      <c r="Z16" s="41" t="s">
        <v>42</v>
      </c>
      <c r="AA16" s="41" t="s">
        <v>42</v>
      </c>
      <c r="AB16" s="41" t="s">
        <v>42</v>
      </c>
      <c r="AC16" s="5"/>
      <c r="AD16" s="5"/>
      <c r="AE16" s="9"/>
      <c r="AF16" s="42" t="s">
        <v>45</v>
      </c>
    </row>
    <row r="17" spans="1:34" s="1" customFormat="1" ht="102" x14ac:dyDescent="0.2">
      <c r="A17" s="36">
        <v>1.014</v>
      </c>
      <c r="B17" s="37" t="s">
        <v>119</v>
      </c>
      <c r="C17" s="5" t="s">
        <v>32</v>
      </c>
      <c r="D17" s="5" t="s">
        <v>33</v>
      </c>
      <c r="E17" s="9" t="s">
        <v>120</v>
      </c>
      <c r="F17" s="9" t="s">
        <v>121</v>
      </c>
      <c r="G17" s="1" t="s">
        <v>122</v>
      </c>
      <c r="H17" s="1" t="s">
        <v>123</v>
      </c>
      <c r="I17" s="1" t="s">
        <v>124</v>
      </c>
      <c r="J17" s="38">
        <v>2.8555516525614899</v>
      </c>
      <c r="K17" s="39"/>
      <c r="L17" s="40"/>
      <c r="M17" s="6" t="s">
        <v>39</v>
      </c>
      <c r="N17" s="5" t="s">
        <v>125</v>
      </c>
      <c r="O17" s="5" t="s">
        <v>126</v>
      </c>
      <c r="P17" s="5">
        <v>0</v>
      </c>
      <c r="Q17" s="5">
        <v>0</v>
      </c>
      <c r="R17" s="5">
        <v>0</v>
      </c>
      <c r="S17" s="5"/>
      <c r="T17" s="5"/>
      <c r="U17" s="5"/>
      <c r="V17" s="5"/>
      <c r="W17" s="5"/>
      <c r="X17" s="5"/>
      <c r="Y17" s="5"/>
      <c r="Z17" s="41" t="s">
        <v>42</v>
      </c>
      <c r="AA17" s="41" t="s">
        <v>42</v>
      </c>
      <c r="AB17" s="41" t="s">
        <v>42</v>
      </c>
      <c r="AC17" s="5" t="s">
        <v>42</v>
      </c>
      <c r="AD17" s="5" t="s">
        <v>91</v>
      </c>
      <c r="AE17" s="9"/>
      <c r="AF17" s="42" t="s">
        <v>45</v>
      </c>
    </row>
    <row r="18" spans="1:34" s="1" customFormat="1" ht="89.25" x14ac:dyDescent="0.2">
      <c r="A18" s="36">
        <v>1.0149999999999999</v>
      </c>
      <c r="B18" s="37" t="s">
        <v>127</v>
      </c>
      <c r="C18" s="5" t="s">
        <v>32</v>
      </c>
      <c r="D18" s="5" t="s">
        <v>33</v>
      </c>
      <c r="E18" s="9" t="s">
        <v>128</v>
      </c>
      <c r="F18" s="9" t="s">
        <v>129</v>
      </c>
      <c r="G18" s="1" t="s">
        <v>130</v>
      </c>
      <c r="H18" s="1" t="s">
        <v>106</v>
      </c>
      <c r="I18" s="1" t="s">
        <v>131</v>
      </c>
      <c r="J18" s="38">
        <v>29.322812453847277</v>
      </c>
      <c r="K18" s="39">
        <v>255000</v>
      </c>
      <c r="L18" s="40">
        <f>J18/K18*1000000</f>
        <v>114.99142138763638</v>
      </c>
      <c r="M18" s="6" t="s">
        <v>39</v>
      </c>
      <c r="N18" s="5" t="s">
        <v>132</v>
      </c>
      <c r="O18" s="5" t="s">
        <v>133</v>
      </c>
      <c r="P18" s="5">
        <v>0</v>
      </c>
      <c r="Q18" s="5">
        <v>0</v>
      </c>
      <c r="R18" s="5">
        <v>0</v>
      </c>
      <c r="S18" s="5"/>
      <c r="T18" s="5"/>
      <c r="U18" s="5"/>
      <c r="V18" s="5"/>
      <c r="W18" s="5"/>
      <c r="X18" s="5"/>
      <c r="Y18" s="5"/>
      <c r="Z18" s="41" t="s">
        <v>42</v>
      </c>
      <c r="AA18" s="41" t="s">
        <v>42</v>
      </c>
      <c r="AB18" s="41" t="s">
        <v>42</v>
      </c>
      <c r="AC18" s="5" t="s">
        <v>42</v>
      </c>
      <c r="AD18" s="5" t="s">
        <v>91</v>
      </c>
      <c r="AE18" s="9"/>
      <c r="AF18" s="42" t="s">
        <v>45</v>
      </c>
    </row>
    <row r="19" spans="1:34" s="1" customFormat="1" ht="63.75" x14ac:dyDescent="0.2">
      <c r="A19" s="36">
        <v>1.016</v>
      </c>
      <c r="B19" s="37" t="s">
        <v>134</v>
      </c>
      <c r="C19" s="5" t="s">
        <v>32</v>
      </c>
      <c r="D19" s="5" t="s">
        <v>33</v>
      </c>
      <c r="E19" s="9" t="s">
        <v>135</v>
      </c>
      <c r="F19" s="9" t="s">
        <v>136</v>
      </c>
      <c r="G19" s="1" t="s">
        <v>130</v>
      </c>
      <c r="H19" s="1" t="s">
        <v>106</v>
      </c>
      <c r="I19" s="1" t="s">
        <v>131</v>
      </c>
      <c r="J19" s="38" t="s">
        <v>64</v>
      </c>
      <c r="K19" s="39"/>
      <c r="L19" s="40"/>
      <c r="M19" s="6" t="s">
        <v>39</v>
      </c>
      <c r="N19" s="5" t="s">
        <v>137</v>
      </c>
      <c r="O19" s="5" t="s">
        <v>138</v>
      </c>
      <c r="P19" s="5">
        <v>0</v>
      </c>
      <c r="Q19" s="5">
        <v>0</v>
      </c>
      <c r="R19" s="5">
        <v>0</v>
      </c>
      <c r="S19" s="5"/>
      <c r="T19" s="5"/>
      <c r="U19" s="5"/>
      <c r="V19" s="5"/>
      <c r="W19" s="5"/>
      <c r="X19" s="5"/>
      <c r="Y19" s="5"/>
      <c r="Z19" s="41" t="s">
        <v>42</v>
      </c>
      <c r="AA19" s="41" t="s">
        <v>42</v>
      </c>
      <c r="AB19" s="41" t="s">
        <v>42</v>
      </c>
      <c r="AC19" s="5"/>
      <c r="AD19" s="5"/>
      <c r="AE19" s="9"/>
      <c r="AF19" s="42"/>
    </row>
    <row r="20" spans="1:34" s="1" customFormat="1" ht="21.6" customHeight="1" x14ac:dyDescent="0.2">
      <c r="A20" s="36">
        <v>1.0169999999999999</v>
      </c>
      <c r="B20" s="37" t="s">
        <v>139</v>
      </c>
      <c r="C20" s="5" t="s">
        <v>32</v>
      </c>
      <c r="D20" s="5" t="s">
        <v>33</v>
      </c>
      <c r="E20" s="9" t="s">
        <v>140</v>
      </c>
      <c r="F20" s="9" t="s">
        <v>141</v>
      </c>
      <c r="G20" s="1" t="s">
        <v>142</v>
      </c>
      <c r="H20" s="1" t="s">
        <v>142</v>
      </c>
      <c r="I20" s="1" t="s">
        <v>143</v>
      </c>
      <c r="J20" s="38" t="s">
        <v>117</v>
      </c>
      <c r="K20" s="39"/>
      <c r="L20" s="40"/>
      <c r="M20" s="6" t="s">
        <v>39</v>
      </c>
      <c r="N20" s="5" t="s">
        <v>144</v>
      </c>
      <c r="O20" s="5" t="s">
        <v>145</v>
      </c>
      <c r="P20" s="5">
        <v>0</v>
      </c>
      <c r="Q20" s="5">
        <v>0</v>
      </c>
      <c r="R20" s="5">
        <v>0</v>
      </c>
      <c r="S20" s="5"/>
      <c r="T20" s="5"/>
      <c r="U20" s="5"/>
      <c r="V20" s="5"/>
      <c r="W20" s="5"/>
      <c r="X20" s="5"/>
      <c r="Y20" s="5"/>
      <c r="Z20" s="41" t="s">
        <v>42</v>
      </c>
      <c r="AA20" s="41" t="s">
        <v>42</v>
      </c>
      <c r="AB20" s="41" t="s">
        <v>42</v>
      </c>
      <c r="AC20" s="5" t="s">
        <v>43</v>
      </c>
      <c r="AD20" s="5" t="s">
        <v>44</v>
      </c>
      <c r="AE20" s="9"/>
      <c r="AF20" s="42" t="s">
        <v>45</v>
      </c>
    </row>
    <row r="21" spans="1:34" s="1" customFormat="1" ht="102" x14ac:dyDescent="0.2">
      <c r="A21" s="36">
        <v>1.018</v>
      </c>
      <c r="B21" s="37" t="s">
        <v>146</v>
      </c>
      <c r="C21" s="5" t="s">
        <v>32</v>
      </c>
      <c r="D21" s="5" t="s">
        <v>33</v>
      </c>
      <c r="E21" s="9" t="s">
        <v>147</v>
      </c>
      <c r="F21" s="9" t="s">
        <v>148</v>
      </c>
      <c r="G21" s="1" t="s">
        <v>149</v>
      </c>
      <c r="H21" s="1" t="s">
        <v>123</v>
      </c>
      <c r="I21" s="1" t="s">
        <v>150</v>
      </c>
      <c r="J21" s="38">
        <v>22.401742721702664</v>
      </c>
      <c r="K21" s="39"/>
      <c r="L21" s="40"/>
      <c r="M21" s="6" t="s">
        <v>39</v>
      </c>
      <c r="N21" s="5" t="s">
        <v>151</v>
      </c>
      <c r="O21" s="5" t="s">
        <v>152</v>
      </c>
      <c r="P21" s="5">
        <v>0</v>
      </c>
      <c r="Q21" s="5">
        <v>0</v>
      </c>
      <c r="R21" s="5">
        <v>0</v>
      </c>
      <c r="S21" s="5"/>
      <c r="T21" s="5"/>
      <c r="U21" s="5"/>
      <c r="V21" s="5"/>
      <c r="W21" s="5"/>
      <c r="X21" s="5"/>
      <c r="Y21" s="5"/>
      <c r="Z21" s="41" t="s">
        <v>42</v>
      </c>
      <c r="AA21" s="41" t="s">
        <v>42</v>
      </c>
      <c r="AB21" s="41" t="s">
        <v>42</v>
      </c>
      <c r="AC21" s="5" t="s">
        <v>43</v>
      </c>
      <c r="AD21" s="5" t="s">
        <v>44</v>
      </c>
      <c r="AE21" s="9"/>
      <c r="AF21" s="42" t="s">
        <v>45</v>
      </c>
    </row>
    <row r="22" spans="1:34" s="1" customFormat="1" ht="76.5" x14ac:dyDescent="0.2">
      <c r="A22" s="36">
        <v>1.0189999999999999</v>
      </c>
      <c r="B22" s="37" t="s">
        <v>153</v>
      </c>
      <c r="C22" s="5" t="s">
        <v>32</v>
      </c>
      <c r="D22" s="5" t="s">
        <v>33</v>
      </c>
      <c r="E22" s="9" t="s">
        <v>154</v>
      </c>
      <c r="F22" s="9" t="s">
        <v>155</v>
      </c>
      <c r="G22" s="1" t="s">
        <v>149</v>
      </c>
      <c r="H22" s="1" t="s">
        <v>123</v>
      </c>
      <c r="I22" s="1" t="s">
        <v>150</v>
      </c>
      <c r="J22" s="38">
        <v>0</v>
      </c>
      <c r="K22" s="39"/>
      <c r="L22" s="40"/>
      <c r="M22" s="6" t="s">
        <v>39</v>
      </c>
      <c r="N22" s="5" t="s">
        <v>156</v>
      </c>
      <c r="O22" s="5" t="s">
        <v>157</v>
      </c>
      <c r="P22" s="5">
        <v>0</v>
      </c>
      <c r="Q22" s="5">
        <v>0</v>
      </c>
      <c r="R22" s="5">
        <v>0</v>
      </c>
      <c r="S22" s="5"/>
      <c r="T22" s="5"/>
      <c r="U22" s="5"/>
      <c r="V22" s="5"/>
      <c r="W22" s="5"/>
      <c r="X22" s="5"/>
      <c r="Y22" s="5"/>
      <c r="Z22" s="41" t="s">
        <v>42</v>
      </c>
      <c r="AA22" s="41" t="s">
        <v>42</v>
      </c>
      <c r="AB22" s="41" t="s">
        <v>42</v>
      </c>
      <c r="AC22" s="5" t="s">
        <v>43</v>
      </c>
      <c r="AD22" s="5" t="s">
        <v>44</v>
      </c>
      <c r="AE22" s="9"/>
      <c r="AF22" s="42"/>
    </row>
    <row r="23" spans="1:34" s="1" customFormat="1" ht="127.5" x14ac:dyDescent="0.2">
      <c r="A23" s="36">
        <v>1.02</v>
      </c>
      <c r="B23" s="37" t="s">
        <v>158</v>
      </c>
      <c r="C23" s="5" t="s">
        <v>32</v>
      </c>
      <c r="D23" s="5" t="s">
        <v>33</v>
      </c>
      <c r="E23" s="9" t="s">
        <v>159</v>
      </c>
      <c r="F23" s="9" t="s">
        <v>160</v>
      </c>
      <c r="G23" s="1" t="s">
        <v>161</v>
      </c>
      <c r="H23" s="1" t="s">
        <v>161</v>
      </c>
      <c r="I23" s="1" t="s">
        <v>162</v>
      </c>
      <c r="J23" s="38" t="s">
        <v>64</v>
      </c>
      <c r="K23" s="39"/>
      <c r="L23" s="40"/>
      <c r="M23" s="6" t="s">
        <v>65</v>
      </c>
      <c r="N23" s="5" t="s">
        <v>163</v>
      </c>
      <c r="O23" s="5">
        <v>0</v>
      </c>
      <c r="P23" s="5" t="s">
        <v>164</v>
      </c>
      <c r="Q23" s="5" t="s">
        <v>165</v>
      </c>
      <c r="R23" s="5" t="s">
        <v>166</v>
      </c>
      <c r="S23" s="5"/>
      <c r="T23" s="5"/>
      <c r="U23" s="5"/>
      <c r="V23" s="5"/>
      <c r="W23" s="5"/>
      <c r="X23" s="5"/>
      <c r="Y23" s="5"/>
      <c r="Z23" s="41" t="s">
        <v>42</v>
      </c>
      <c r="AA23" s="41" t="s">
        <v>42</v>
      </c>
      <c r="AB23" s="41" t="s">
        <v>42</v>
      </c>
      <c r="AC23" s="5" t="s">
        <v>43</v>
      </c>
      <c r="AD23" s="5" t="s">
        <v>44</v>
      </c>
      <c r="AE23" s="9"/>
      <c r="AF23" s="42"/>
    </row>
    <row r="24" spans="1:34" s="1" customFormat="1" ht="22.35" customHeight="1" x14ac:dyDescent="0.2">
      <c r="A24" s="36">
        <v>1.0209999999999999</v>
      </c>
      <c r="B24" s="37" t="s">
        <v>167</v>
      </c>
      <c r="C24" s="5" t="s">
        <v>32</v>
      </c>
      <c r="D24" s="5" t="s">
        <v>33</v>
      </c>
      <c r="E24" s="9" t="s">
        <v>168</v>
      </c>
      <c r="F24" s="9" t="s">
        <v>169</v>
      </c>
      <c r="G24" s="1" t="s">
        <v>122</v>
      </c>
      <c r="H24" s="1" t="s">
        <v>123</v>
      </c>
      <c r="I24" s="1" t="s">
        <v>38</v>
      </c>
      <c r="J24" s="38">
        <v>543.14665663772826</v>
      </c>
      <c r="K24" s="39">
        <v>55000</v>
      </c>
      <c r="L24" s="40">
        <f>(J24*1000000)/K24</f>
        <v>9875.3937570496037</v>
      </c>
      <c r="M24" s="6" t="s">
        <v>39</v>
      </c>
      <c r="N24" s="5" t="s">
        <v>170</v>
      </c>
      <c r="O24" s="5" t="s">
        <v>171</v>
      </c>
      <c r="P24" s="5">
        <v>0</v>
      </c>
      <c r="Q24" s="5">
        <v>0</v>
      </c>
      <c r="R24" s="5">
        <v>0</v>
      </c>
      <c r="S24" s="5"/>
      <c r="T24" s="5"/>
      <c r="U24" s="5"/>
      <c r="V24" s="5"/>
      <c r="W24" s="5"/>
      <c r="X24" s="5"/>
      <c r="Y24" s="5"/>
      <c r="Z24" s="41" t="s">
        <v>42</v>
      </c>
      <c r="AA24" s="41" t="s">
        <v>42</v>
      </c>
      <c r="AB24" s="41" t="s">
        <v>42</v>
      </c>
      <c r="AC24" s="5" t="s">
        <v>43</v>
      </c>
      <c r="AD24" s="5" t="s">
        <v>44</v>
      </c>
      <c r="AE24" s="9"/>
      <c r="AF24" s="42" t="s">
        <v>45</v>
      </c>
    </row>
    <row r="25" spans="1:34" s="1" customFormat="1" ht="27" customHeight="1" x14ac:dyDescent="0.2">
      <c r="A25" s="36">
        <v>1.022</v>
      </c>
      <c r="B25" s="37" t="s">
        <v>172</v>
      </c>
      <c r="C25" s="5" t="s">
        <v>32</v>
      </c>
      <c r="D25" s="5" t="s">
        <v>33</v>
      </c>
      <c r="E25" s="9" t="s">
        <v>173</v>
      </c>
      <c r="F25" s="9" t="s">
        <v>174</v>
      </c>
      <c r="G25" s="1" t="s">
        <v>149</v>
      </c>
      <c r="H25" s="1" t="s">
        <v>123</v>
      </c>
      <c r="I25" s="1" t="s">
        <v>38</v>
      </c>
      <c r="J25" s="38">
        <v>954.67537487184063</v>
      </c>
      <c r="K25" s="39"/>
      <c r="L25" s="40"/>
      <c r="M25" s="6" t="s">
        <v>39</v>
      </c>
      <c r="N25" s="5" t="s">
        <v>175</v>
      </c>
      <c r="O25" s="5" t="s">
        <v>176</v>
      </c>
      <c r="P25" s="5">
        <v>0</v>
      </c>
      <c r="Q25" s="5">
        <v>0</v>
      </c>
      <c r="R25" s="5">
        <v>0</v>
      </c>
      <c r="S25" s="5"/>
      <c r="T25" s="5"/>
      <c r="U25" s="5"/>
      <c r="V25" s="5"/>
      <c r="W25" s="5"/>
      <c r="X25" s="5"/>
      <c r="Y25" s="5"/>
      <c r="Z25" s="41" t="s">
        <v>42</v>
      </c>
      <c r="AA25" s="41" t="s">
        <v>42</v>
      </c>
      <c r="AB25" s="41" t="s">
        <v>42</v>
      </c>
      <c r="AC25" s="5" t="s">
        <v>43</v>
      </c>
      <c r="AD25" s="5" t="s">
        <v>44</v>
      </c>
      <c r="AE25" s="9"/>
      <c r="AF25" s="42" t="s">
        <v>45</v>
      </c>
    </row>
    <row r="26" spans="1:34" s="1" customFormat="1" ht="76.5" x14ac:dyDescent="0.2">
      <c r="A26" s="36">
        <v>1.0229999999999999</v>
      </c>
      <c r="B26" s="37" t="s">
        <v>177</v>
      </c>
      <c r="C26" s="5" t="s">
        <v>32</v>
      </c>
      <c r="D26" s="5" t="s">
        <v>33</v>
      </c>
      <c r="E26" s="9" t="s">
        <v>178</v>
      </c>
      <c r="F26" s="9" t="s">
        <v>179</v>
      </c>
      <c r="G26" s="1" t="s">
        <v>180</v>
      </c>
      <c r="H26" s="1" t="s">
        <v>181</v>
      </c>
      <c r="I26" s="1" t="s">
        <v>38</v>
      </c>
      <c r="J26" s="38">
        <v>51.485158853913859</v>
      </c>
      <c r="K26" s="39"/>
      <c r="L26" s="40"/>
      <c r="M26" s="6" t="s">
        <v>65</v>
      </c>
      <c r="N26" s="5" t="s">
        <v>182</v>
      </c>
      <c r="O26" s="5">
        <v>0</v>
      </c>
      <c r="P26" s="5" t="s">
        <v>183</v>
      </c>
      <c r="Q26" s="5" t="s">
        <v>74</v>
      </c>
      <c r="R26" s="5" t="s">
        <v>184</v>
      </c>
      <c r="S26" s="5"/>
      <c r="T26" s="5"/>
      <c r="U26" s="5"/>
      <c r="V26" s="5"/>
      <c r="W26" s="5"/>
      <c r="X26" s="5"/>
      <c r="Y26" s="5"/>
      <c r="Z26" s="41" t="s">
        <v>42</v>
      </c>
      <c r="AA26" s="41" t="s">
        <v>42</v>
      </c>
      <c r="AB26" s="41" t="s">
        <v>42</v>
      </c>
      <c r="AC26" s="5" t="s">
        <v>43</v>
      </c>
      <c r="AD26" s="5" t="s">
        <v>44</v>
      </c>
      <c r="AE26" s="9"/>
      <c r="AF26" s="42" t="s">
        <v>185</v>
      </c>
      <c r="AH26" s="6"/>
    </row>
    <row r="27" spans="1:34" s="1" customFormat="1" ht="25.35" customHeight="1" x14ac:dyDescent="0.2">
      <c r="A27" s="36">
        <v>1.024</v>
      </c>
      <c r="B27" s="37" t="s">
        <v>186</v>
      </c>
      <c r="C27" s="5" t="s">
        <v>32</v>
      </c>
      <c r="D27" s="5" t="s">
        <v>33</v>
      </c>
      <c r="E27" s="9" t="s">
        <v>187</v>
      </c>
      <c r="F27" s="9" t="s">
        <v>188</v>
      </c>
      <c r="G27" s="1" t="s">
        <v>189</v>
      </c>
      <c r="H27" s="1" t="s">
        <v>190</v>
      </c>
      <c r="I27" s="1" t="s">
        <v>191</v>
      </c>
      <c r="J27" s="38">
        <v>33.327633718991827</v>
      </c>
      <c r="K27" s="39"/>
      <c r="L27" s="40"/>
      <c r="M27" s="6" t="s">
        <v>39</v>
      </c>
      <c r="N27" s="5" t="s">
        <v>192</v>
      </c>
      <c r="O27" s="5" t="s">
        <v>193</v>
      </c>
      <c r="P27" s="5">
        <v>0</v>
      </c>
      <c r="Q27" s="5">
        <v>0</v>
      </c>
      <c r="R27" s="5">
        <v>0</v>
      </c>
      <c r="S27" s="5"/>
      <c r="T27" s="5"/>
      <c r="U27" s="5"/>
      <c r="V27" s="5"/>
      <c r="W27" s="5"/>
      <c r="X27" s="5"/>
      <c r="Y27" s="5"/>
      <c r="Z27" s="41" t="s">
        <v>42</v>
      </c>
      <c r="AA27" s="41" t="s">
        <v>42</v>
      </c>
      <c r="AB27" s="41" t="s">
        <v>42</v>
      </c>
      <c r="AC27" s="5" t="s">
        <v>43</v>
      </c>
      <c r="AD27" s="5" t="s">
        <v>44</v>
      </c>
      <c r="AE27" s="9"/>
      <c r="AF27" s="42" t="s">
        <v>45</v>
      </c>
    </row>
    <row r="28" spans="1:34" s="1" customFormat="1" ht="63.75" x14ac:dyDescent="0.2">
      <c r="A28" s="36">
        <v>1.0249999999999999</v>
      </c>
      <c r="B28" s="37" t="s">
        <v>194</v>
      </c>
      <c r="C28" s="5" t="s">
        <v>32</v>
      </c>
      <c r="D28" s="5" t="s">
        <v>33</v>
      </c>
      <c r="E28" s="9" t="s">
        <v>187</v>
      </c>
      <c r="F28" s="9" t="s">
        <v>188</v>
      </c>
      <c r="G28" s="1" t="s">
        <v>189</v>
      </c>
      <c r="H28" s="1" t="s">
        <v>190</v>
      </c>
      <c r="I28" s="1" t="s">
        <v>191</v>
      </c>
      <c r="J28" s="38">
        <v>45.047475108719034</v>
      </c>
      <c r="K28" s="39">
        <v>365000</v>
      </c>
      <c r="L28" s="40">
        <f>J28/K28*1000000</f>
        <v>123.41774002388777</v>
      </c>
      <c r="M28" s="6" t="s">
        <v>39</v>
      </c>
      <c r="N28" s="5" t="s">
        <v>195</v>
      </c>
      <c r="O28" s="5" t="s">
        <v>196</v>
      </c>
      <c r="P28" s="5">
        <v>0</v>
      </c>
      <c r="Q28" s="5">
        <v>0</v>
      </c>
      <c r="R28" s="5">
        <v>0</v>
      </c>
      <c r="S28" s="5"/>
      <c r="T28" s="5"/>
      <c r="U28" s="5"/>
      <c r="V28" s="5"/>
      <c r="W28" s="5"/>
      <c r="X28" s="5"/>
      <c r="Y28" s="5"/>
      <c r="Z28" s="41" t="s">
        <v>42</v>
      </c>
      <c r="AA28" s="41" t="s">
        <v>42</v>
      </c>
      <c r="AB28" s="41" t="s">
        <v>42</v>
      </c>
      <c r="AC28" s="5" t="s">
        <v>42</v>
      </c>
      <c r="AD28" s="5" t="s">
        <v>91</v>
      </c>
      <c r="AE28" s="9"/>
      <c r="AF28" s="42" t="s">
        <v>45</v>
      </c>
    </row>
    <row r="29" spans="1:34" s="1" customFormat="1" ht="63.75" x14ac:dyDescent="0.2">
      <c r="A29" s="36">
        <v>1.026</v>
      </c>
      <c r="B29" s="37" t="s">
        <v>197</v>
      </c>
      <c r="C29" s="5" t="s">
        <v>32</v>
      </c>
      <c r="D29" s="5" t="s">
        <v>33</v>
      </c>
      <c r="E29" s="9" t="s">
        <v>198</v>
      </c>
      <c r="F29" s="9" t="s">
        <v>188</v>
      </c>
      <c r="G29" s="1" t="s">
        <v>189</v>
      </c>
      <c r="H29" s="1" t="s">
        <v>190</v>
      </c>
      <c r="I29" s="1" t="s">
        <v>191</v>
      </c>
      <c r="J29" s="38">
        <v>0.72321656285557523</v>
      </c>
      <c r="K29" s="39"/>
      <c r="L29" s="40"/>
      <c r="M29" s="6" t="s">
        <v>39</v>
      </c>
      <c r="N29" s="5" t="s">
        <v>199</v>
      </c>
      <c r="O29" s="5" t="s">
        <v>101</v>
      </c>
      <c r="P29" s="5">
        <v>0</v>
      </c>
      <c r="Q29" s="5">
        <v>0</v>
      </c>
      <c r="R29" s="5">
        <v>0</v>
      </c>
      <c r="S29" s="5"/>
      <c r="T29" s="5"/>
      <c r="U29" s="5"/>
      <c r="V29" s="5"/>
      <c r="W29" s="5"/>
      <c r="X29" s="5"/>
      <c r="Y29" s="5"/>
      <c r="Z29" s="41" t="s">
        <v>42</v>
      </c>
      <c r="AA29" s="41" t="s">
        <v>42</v>
      </c>
      <c r="AB29" s="41" t="s">
        <v>42</v>
      </c>
      <c r="AC29" s="5" t="s">
        <v>42</v>
      </c>
      <c r="AD29" s="5" t="s">
        <v>91</v>
      </c>
      <c r="AE29" s="9"/>
      <c r="AF29" s="42" t="s">
        <v>45</v>
      </c>
    </row>
    <row r="30" spans="1:34" s="1" customFormat="1" ht="102" x14ac:dyDescent="0.2">
      <c r="A30" s="36">
        <v>1.0269999999999999</v>
      </c>
      <c r="B30" s="37" t="s">
        <v>200</v>
      </c>
      <c r="C30" s="5" t="s">
        <v>32</v>
      </c>
      <c r="D30" s="5" t="s">
        <v>33</v>
      </c>
      <c r="E30" s="9" t="s">
        <v>201</v>
      </c>
      <c r="F30" s="9" t="s">
        <v>202</v>
      </c>
      <c r="G30" s="1" t="s">
        <v>189</v>
      </c>
      <c r="H30" s="1" t="s">
        <v>190</v>
      </c>
      <c r="I30" s="1" t="s">
        <v>191</v>
      </c>
      <c r="J30" s="38">
        <v>10.684233111069654</v>
      </c>
      <c r="K30" s="39">
        <v>3200</v>
      </c>
      <c r="L30" s="40">
        <f>(J30*1000000)/K30</f>
        <v>3338.8228472092665</v>
      </c>
      <c r="M30" s="6" t="s">
        <v>65</v>
      </c>
      <c r="N30" s="5" t="s">
        <v>203</v>
      </c>
      <c r="O30" s="5" t="s">
        <v>204</v>
      </c>
      <c r="P30" s="5" t="s">
        <v>205</v>
      </c>
      <c r="Q30" s="5" t="s">
        <v>74</v>
      </c>
      <c r="R30" s="5" t="s">
        <v>84</v>
      </c>
      <c r="S30" s="5"/>
      <c r="T30" s="5"/>
      <c r="U30" s="5"/>
      <c r="V30" s="5"/>
      <c r="W30" s="5"/>
      <c r="X30" s="5"/>
      <c r="Y30" s="5"/>
      <c r="Z30" s="41" t="s">
        <v>42</v>
      </c>
      <c r="AA30" s="41" t="s">
        <v>42</v>
      </c>
      <c r="AB30" s="41" t="s">
        <v>42</v>
      </c>
      <c r="AC30" s="5" t="s">
        <v>42</v>
      </c>
      <c r="AD30" s="5" t="s">
        <v>91</v>
      </c>
      <c r="AE30" s="9"/>
      <c r="AF30" s="42" t="s">
        <v>206</v>
      </c>
      <c r="AH30" s="6"/>
    </row>
    <row r="31" spans="1:34" s="1" customFormat="1" ht="153" x14ac:dyDescent="0.2">
      <c r="A31" s="36">
        <v>1.028</v>
      </c>
      <c r="B31" s="37" t="s">
        <v>207</v>
      </c>
      <c r="C31" s="5" t="s">
        <v>32</v>
      </c>
      <c r="D31" s="5" t="s">
        <v>33</v>
      </c>
      <c r="E31" s="9" t="s">
        <v>208</v>
      </c>
      <c r="F31" s="9" t="s">
        <v>209</v>
      </c>
      <c r="G31" s="1" t="s">
        <v>210</v>
      </c>
      <c r="H31" s="1" t="s">
        <v>210</v>
      </c>
      <c r="I31" s="1" t="s">
        <v>191</v>
      </c>
      <c r="J31" s="38" t="s">
        <v>64</v>
      </c>
      <c r="K31" s="39"/>
      <c r="L31" s="40"/>
      <c r="M31" s="6" t="s">
        <v>65</v>
      </c>
      <c r="N31" s="5" t="s">
        <v>211</v>
      </c>
      <c r="O31" s="5">
        <v>0</v>
      </c>
      <c r="P31" s="5" t="s">
        <v>212</v>
      </c>
      <c r="Q31" s="5" t="s">
        <v>213</v>
      </c>
      <c r="R31" s="5" t="s">
        <v>214</v>
      </c>
      <c r="S31" s="5"/>
      <c r="T31" s="5"/>
      <c r="U31" s="5"/>
      <c r="V31" s="5"/>
      <c r="W31" s="5"/>
      <c r="X31" s="5"/>
      <c r="Y31" s="5"/>
      <c r="Z31" s="41" t="s">
        <v>42</v>
      </c>
      <c r="AA31" s="41" t="s">
        <v>42</v>
      </c>
      <c r="AB31" s="41" t="s">
        <v>42</v>
      </c>
      <c r="AC31" s="5"/>
      <c r="AD31" s="5"/>
      <c r="AE31" s="9"/>
      <c r="AF31" s="42"/>
    </row>
    <row r="32" spans="1:34" s="1" customFormat="1" ht="76.5" x14ac:dyDescent="0.2">
      <c r="A32" s="36">
        <v>1.0289999999999999</v>
      </c>
      <c r="B32" s="37" t="s">
        <v>215</v>
      </c>
      <c r="C32" s="5" t="s">
        <v>32</v>
      </c>
      <c r="D32" s="5" t="s">
        <v>33</v>
      </c>
      <c r="E32" s="9" t="s">
        <v>216</v>
      </c>
      <c r="F32" s="9" t="s">
        <v>217</v>
      </c>
      <c r="G32" s="1" t="s">
        <v>210</v>
      </c>
      <c r="H32" s="1" t="s">
        <v>210</v>
      </c>
      <c r="I32" s="1" t="s">
        <v>191</v>
      </c>
      <c r="J32" s="38">
        <v>24.079167761807781</v>
      </c>
      <c r="K32" s="39">
        <v>19000</v>
      </c>
      <c r="L32" s="40">
        <f>J32/K32*1000000</f>
        <v>1267.3246190425148</v>
      </c>
      <c r="M32" s="6" t="s">
        <v>65</v>
      </c>
      <c r="N32" s="5" t="s">
        <v>218</v>
      </c>
      <c r="O32" s="5">
        <v>0</v>
      </c>
      <c r="P32" s="5" t="s">
        <v>219</v>
      </c>
      <c r="Q32" s="5" t="s">
        <v>220</v>
      </c>
      <c r="R32" s="5" t="s">
        <v>84</v>
      </c>
      <c r="S32" s="5"/>
      <c r="T32" s="5"/>
      <c r="U32" s="5"/>
      <c r="V32" s="5"/>
      <c r="W32" s="5"/>
      <c r="X32" s="5"/>
      <c r="Y32" s="5"/>
      <c r="Z32" s="41" t="s">
        <v>42</v>
      </c>
      <c r="AA32" s="41" t="s">
        <v>42</v>
      </c>
      <c r="AB32" s="41" t="s">
        <v>42</v>
      </c>
      <c r="AC32" s="5" t="s">
        <v>43</v>
      </c>
      <c r="AD32" s="5" t="s">
        <v>44</v>
      </c>
      <c r="AE32" s="9"/>
      <c r="AF32" s="42" t="s">
        <v>206</v>
      </c>
      <c r="AH32" s="6"/>
    </row>
    <row r="33" spans="1:34" s="1" customFormat="1" ht="21.6" customHeight="1" x14ac:dyDescent="0.2">
      <c r="A33" s="36">
        <v>1.03</v>
      </c>
      <c r="B33" s="37" t="s">
        <v>221</v>
      </c>
      <c r="C33" s="5" t="s">
        <v>32</v>
      </c>
      <c r="D33" s="5" t="s">
        <v>33</v>
      </c>
      <c r="E33" s="9" t="s">
        <v>222</v>
      </c>
      <c r="F33" s="9" t="s">
        <v>57</v>
      </c>
      <c r="G33" s="1" t="s">
        <v>223</v>
      </c>
      <c r="H33" s="1" t="s">
        <v>224</v>
      </c>
      <c r="I33" s="1" t="s">
        <v>225</v>
      </c>
      <c r="J33" s="38">
        <v>41.190301133453289</v>
      </c>
      <c r="K33" s="39"/>
      <c r="L33" s="40"/>
      <c r="M33" s="6" t="s">
        <v>39</v>
      </c>
      <c r="N33" s="5" t="s">
        <v>226</v>
      </c>
      <c r="O33" s="5" t="s">
        <v>227</v>
      </c>
      <c r="P33" s="5">
        <v>0</v>
      </c>
      <c r="Q33" s="5">
        <v>0</v>
      </c>
      <c r="R33" s="5">
        <v>0</v>
      </c>
      <c r="S33" s="5"/>
      <c r="T33" s="5"/>
      <c r="U33" s="5"/>
      <c r="V33" s="5"/>
      <c r="W33" s="5"/>
      <c r="X33" s="5"/>
      <c r="Y33" s="5"/>
      <c r="Z33" s="41" t="s">
        <v>42</v>
      </c>
      <c r="AA33" s="41" t="s">
        <v>42</v>
      </c>
      <c r="AB33" s="41" t="s">
        <v>42</v>
      </c>
      <c r="AC33" s="5" t="s">
        <v>43</v>
      </c>
      <c r="AD33" s="5" t="s">
        <v>44</v>
      </c>
      <c r="AE33" s="9"/>
      <c r="AF33" s="42" t="s">
        <v>45</v>
      </c>
    </row>
    <row r="34" spans="1:34" s="1" customFormat="1" ht="102" x14ac:dyDescent="0.2">
      <c r="A34" s="36">
        <v>1.0309999999999999</v>
      </c>
      <c r="B34" s="37" t="s">
        <v>228</v>
      </c>
      <c r="C34" s="5" t="s">
        <v>32</v>
      </c>
      <c r="D34" s="5" t="s">
        <v>33</v>
      </c>
      <c r="E34" s="9" t="s">
        <v>229</v>
      </c>
      <c r="F34" s="9" t="s">
        <v>230</v>
      </c>
      <c r="G34" s="1" t="s">
        <v>58</v>
      </c>
      <c r="H34" s="1" t="s">
        <v>58</v>
      </c>
      <c r="I34" s="1" t="s">
        <v>89</v>
      </c>
      <c r="J34" s="38" t="s">
        <v>231</v>
      </c>
      <c r="K34" s="39"/>
      <c r="L34" s="40"/>
      <c r="M34" s="6" t="s">
        <v>39</v>
      </c>
      <c r="N34" s="5" t="s">
        <v>232</v>
      </c>
      <c r="O34" s="5" t="s">
        <v>233</v>
      </c>
      <c r="P34" s="5">
        <v>0</v>
      </c>
      <c r="Q34" s="5">
        <v>0</v>
      </c>
      <c r="R34" s="5">
        <v>0</v>
      </c>
      <c r="S34" s="5"/>
      <c r="T34" s="5"/>
      <c r="U34" s="5"/>
      <c r="V34" s="5"/>
      <c r="W34" s="5"/>
      <c r="X34" s="5"/>
      <c r="Y34" s="5"/>
      <c r="Z34" s="41"/>
      <c r="AA34" s="41"/>
      <c r="AB34" s="41"/>
      <c r="AC34" s="5" t="s">
        <v>43</v>
      </c>
      <c r="AD34" s="5" t="s">
        <v>44</v>
      </c>
      <c r="AE34" s="9"/>
      <c r="AF34" s="42"/>
    </row>
    <row r="35" spans="1:34" s="1" customFormat="1" ht="102" x14ac:dyDescent="0.2">
      <c r="A35" s="36">
        <v>1.032</v>
      </c>
      <c r="B35" s="1" t="s">
        <v>234</v>
      </c>
      <c r="C35" s="5" t="s">
        <v>32</v>
      </c>
      <c r="D35" s="5" t="s">
        <v>33</v>
      </c>
      <c r="E35" s="9" t="s">
        <v>235</v>
      </c>
      <c r="F35" s="9" t="s">
        <v>236</v>
      </c>
      <c r="G35" s="1" t="s">
        <v>37</v>
      </c>
      <c r="H35" s="1" t="s">
        <v>37</v>
      </c>
      <c r="I35" s="1" t="s">
        <v>89</v>
      </c>
      <c r="J35" s="38" t="s">
        <v>237</v>
      </c>
      <c r="K35" s="39"/>
      <c r="L35" s="40"/>
      <c r="M35" s="6" t="s">
        <v>39</v>
      </c>
      <c r="N35" s="5" t="s">
        <v>238</v>
      </c>
      <c r="O35" s="5" t="s">
        <v>239</v>
      </c>
      <c r="P35" s="5">
        <v>0</v>
      </c>
      <c r="Q35" s="5">
        <v>0</v>
      </c>
      <c r="R35" s="5">
        <v>0</v>
      </c>
      <c r="S35" s="5"/>
      <c r="T35" s="5"/>
      <c r="U35" s="5"/>
      <c r="V35" s="5"/>
      <c r="W35" s="5"/>
      <c r="X35" s="5"/>
      <c r="Y35" s="5"/>
      <c r="Z35" s="41" t="s">
        <v>42</v>
      </c>
      <c r="AA35" s="41" t="s">
        <v>42</v>
      </c>
      <c r="AB35" s="41" t="s">
        <v>42</v>
      </c>
      <c r="AC35" s="5" t="s">
        <v>43</v>
      </c>
      <c r="AD35" s="5" t="s">
        <v>44</v>
      </c>
      <c r="AE35" s="9"/>
      <c r="AF35" s="42" t="s">
        <v>45</v>
      </c>
    </row>
    <row r="36" spans="1:34" s="1" customFormat="1" ht="89.25" x14ac:dyDescent="0.2">
      <c r="A36" s="36">
        <v>1.0329999999999999</v>
      </c>
      <c r="B36" s="1" t="s">
        <v>240</v>
      </c>
      <c r="C36" s="5" t="s">
        <v>32</v>
      </c>
      <c r="D36" s="5" t="s">
        <v>33</v>
      </c>
      <c r="E36" s="9" t="s">
        <v>241</v>
      </c>
      <c r="F36" s="9" t="s">
        <v>242</v>
      </c>
      <c r="G36" s="1" t="s">
        <v>130</v>
      </c>
      <c r="H36" s="1" t="s">
        <v>106</v>
      </c>
      <c r="I36" s="1" t="s">
        <v>131</v>
      </c>
      <c r="J36" s="38">
        <v>12.066646056190676</v>
      </c>
      <c r="K36" s="39"/>
      <c r="L36" s="40"/>
      <c r="M36" s="6" t="s">
        <v>39</v>
      </c>
      <c r="N36" s="5" t="s">
        <v>243</v>
      </c>
      <c r="O36" s="5" t="s">
        <v>244</v>
      </c>
      <c r="P36" s="5">
        <v>0</v>
      </c>
      <c r="Q36" s="5">
        <v>0</v>
      </c>
      <c r="R36" s="5">
        <v>0</v>
      </c>
      <c r="S36" s="5"/>
      <c r="T36" s="5"/>
      <c r="U36" s="5"/>
      <c r="V36" s="5"/>
      <c r="W36" s="5"/>
      <c r="X36" s="5"/>
      <c r="Y36" s="5"/>
      <c r="Z36" s="41" t="s">
        <v>42</v>
      </c>
      <c r="AA36" s="41" t="s">
        <v>42</v>
      </c>
      <c r="AB36" s="41" t="s">
        <v>42</v>
      </c>
      <c r="AC36" s="5" t="s">
        <v>43</v>
      </c>
      <c r="AD36" s="5" t="s">
        <v>44</v>
      </c>
      <c r="AE36" s="9"/>
      <c r="AF36" s="42" t="s">
        <v>45</v>
      </c>
    </row>
    <row r="37" spans="1:34" s="1" customFormat="1" ht="89.25" x14ac:dyDescent="0.2">
      <c r="A37" s="36">
        <v>1.0349999999999999</v>
      </c>
      <c r="B37" s="37" t="s">
        <v>247</v>
      </c>
      <c r="C37" s="5" t="s">
        <v>32</v>
      </c>
      <c r="D37" s="5" t="s">
        <v>33</v>
      </c>
      <c r="E37" s="9" t="s">
        <v>248</v>
      </c>
      <c r="F37" s="9" t="s">
        <v>249</v>
      </c>
      <c r="G37" s="1" t="s">
        <v>210</v>
      </c>
      <c r="H37" s="1" t="s">
        <v>37</v>
      </c>
      <c r="I37" s="1" t="s">
        <v>89</v>
      </c>
      <c r="J37" s="38" t="s">
        <v>64</v>
      </c>
      <c r="K37" s="39"/>
      <c r="L37" s="40"/>
      <c r="M37" s="6" t="s">
        <v>39</v>
      </c>
      <c r="N37" s="5" t="s">
        <v>245</v>
      </c>
      <c r="O37" s="5" t="s">
        <v>246</v>
      </c>
      <c r="P37" s="5">
        <v>0</v>
      </c>
      <c r="Q37" s="5">
        <v>0</v>
      </c>
      <c r="R37" s="5">
        <v>0</v>
      </c>
      <c r="S37" s="5"/>
      <c r="T37" s="5"/>
      <c r="U37" s="5"/>
      <c r="V37" s="5"/>
      <c r="W37" s="5"/>
      <c r="X37" s="5"/>
      <c r="Y37" s="5"/>
      <c r="Z37" s="41" t="s">
        <v>42</v>
      </c>
      <c r="AA37" s="41" t="s">
        <v>42</v>
      </c>
      <c r="AB37" s="41" t="s">
        <v>42</v>
      </c>
      <c r="AC37" s="5" t="s">
        <v>43</v>
      </c>
      <c r="AD37" s="5" t="s">
        <v>44</v>
      </c>
      <c r="AE37" s="9"/>
      <c r="AF37" s="42"/>
    </row>
    <row r="38" spans="1:34" s="1" customFormat="1" ht="89.25" x14ac:dyDescent="0.2">
      <c r="A38" s="36">
        <v>1.036</v>
      </c>
      <c r="B38" s="37" t="s">
        <v>250</v>
      </c>
      <c r="C38" s="5" t="s">
        <v>32</v>
      </c>
      <c r="D38" s="5" t="s">
        <v>33</v>
      </c>
      <c r="E38" s="9" t="s">
        <v>251</v>
      </c>
      <c r="F38" s="9" t="s">
        <v>252</v>
      </c>
      <c r="G38" s="1" t="s">
        <v>210</v>
      </c>
      <c r="H38" s="1" t="s">
        <v>37</v>
      </c>
      <c r="I38" s="1" t="s">
        <v>89</v>
      </c>
      <c r="J38" s="38" t="s">
        <v>64</v>
      </c>
      <c r="K38" s="39"/>
      <c r="L38" s="40"/>
      <c r="M38" s="6" t="s">
        <v>39</v>
      </c>
      <c r="N38" s="5" t="s">
        <v>253</v>
      </c>
      <c r="O38" s="5" t="s">
        <v>254</v>
      </c>
      <c r="P38" s="5">
        <v>0</v>
      </c>
      <c r="Q38" s="5">
        <v>0</v>
      </c>
      <c r="R38" s="5">
        <v>0</v>
      </c>
      <c r="S38" s="5"/>
      <c r="T38" s="5"/>
      <c r="U38" s="5"/>
      <c r="V38" s="5"/>
      <c r="W38" s="5"/>
      <c r="X38" s="5"/>
      <c r="Y38" s="5"/>
      <c r="Z38" s="41" t="s">
        <v>42</v>
      </c>
      <c r="AA38" s="41" t="s">
        <v>42</v>
      </c>
      <c r="AB38" s="41" t="s">
        <v>42</v>
      </c>
      <c r="AC38" s="5" t="s">
        <v>43</v>
      </c>
      <c r="AD38" s="5" t="s">
        <v>44</v>
      </c>
      <c r="AE38" s="9"/>
      <c r="AF38" s="42"/>
    </row>
    <row r="39" spans="1:34" s="1" customFormat="1" ht="76.5" x14ac:dyDescent="0.2">
      <c r="A39" s="36">
        <v>1.0369999999999999</v>
      </c>
      <c r="B39" s="37" t="s">
        <v>255</v>
      </c>
      <c r="C39" s="5" t="s">
        <v>32</v>
      </c>
      <c r="D39" s="5" t="s">
        <v>33</v>
      </c>
      <c r="E39" s="9" t="s">
        <v>256</v>
      </c>
      <c r="F39" s="9" t="s">
        <v>257</v>
      </c>
      <c r="G39" s="1" t="s">
        <v>210</v>
      </c>
      <c r="H39" s="1" t="s">
        <v>37</v>
      </c>
      <c r="I39" s="1" t="s">
        <v>89</v>
      </c>
      <c r="J39" s="38" t="s">
        <v>64</v>
      </c>
      <c r="K39" s="39"/>
      <c r="L39" s="40"/>
      <c r="M39" s="6" t="s">
        <v>39</v>
      </c>
      <c r="N39" s="5" t="s">
        <v>258</v>
      </c>
      <c r="O39" s="5" t="s">
        <v>259</v>
      </c>
      <c r="P39" s="5">
        <v>0</v>
      </c>
      <c r="Q39" s="5">
        <v>0</v>
      </c>
      <c r="R39" s="5">
        <v>0</v>
      </c>
      <c r="S39" s="5"/>
      <c r="T39" s="5"/>
      <c r="U39" s="5"/>
      <c r="V39" s="5"/>
      <c r="W39" s="5"/>
      <c r="X39" s="5"/>
      <c r="Y39" s="5"/>
      <c r="Z39" s="41" t="s">
        <v>42</v>
      </c>
      <c r="AA39" s="41" t="s">
        <v>42</v>
      </c>
      <c r="AB39" s="41" t="s">
        <v>42</v>
      </c>
      <c r="AC39" s="5" t="s">
        <v>43</v>
      </c>
      <c r="AD39" s="5" t="s">
        <v>44</v>
      </c>
      <c r="AE39" s="9"/>
      <c r="AF39" s="42"/>
    </row>
    <row r="40" spans="1:34" s="1" customFormat="1" ht="76.5" x14ac:dyDescent="0.2">
      <c r="A40" s="36">
        <v>1.0389999999999999</v>
      </c>
      <c r="B40" s="37" t="s">
        <v>260</v>
      </c>
      <c r="C40" s="5" t="s">
        <v>32</v>
      </c>
      <c r="D40" s="5" t="s">
        <v>33</v>
      </c>
      <c r="E40" s="9" t="s">
        <v>261</v>
      </c>
      <c r="F40" s="9" t="s">
        <v>262</v>
      </c>
      <c r="G40" s="1" t="s">
        <v>58</v>
      </c>
      <c r="H40" s="1" t="s">
        <v>58</v>
      </c>
      <c r="I40" s="1" t="s">
        <v>89</v>
      </c>
      <c r="J40" s="38" t="s">
        <v>117</v>
      </c>
      <c r="K40" s="39"/>
      <c r="L40" s="40"/>
      <c r="M40" s="6" t="s">
        <v>39</v>
      </c>
      <c r="N40" s="5" t="s">
        <v>263</v>
      </c>
      <c r="O40" s="5" t="s">
        <v>264</v>
      </c>
      <c r="P40" s="5">
        <v>0</v>
      </c>
      <c r="Q40" s="5">
        <v>0</v>
      </c>
      <c r="R40" s="5">
        <v>0</v>
      </c>
      <c r="S40" s="5"/>
      <c r="T40" s="5"/>
      <c r="U40" s="5"/>
      <c r="V40" s="5"/>
      <c r="W40" s="5"/>
      <c r="X40" s="5"/>
      <c r="Y40" s="5"/>
      <c r="Z40" s="41" t="s">
        <v>42</v>
      </c>
      <c r="AA40" s="41" t="s">
        <v>42</v>
      </c>
      <c r="AB40" s="41" t="s">
        <v>42</v>
      </c>
      <c r="AC40" s="5" t="s">
        <v>43</v>
      </c>
      <c r="AD40" s="5" t="s">
        <v>44</v>
      </c>
      <c r="AE40" s="9"/>
      <c r="AF40" s="42"/>
    </row>
    <row r="41" spans="1:34" s="1" customFormat="1" ht="102" x14ac:dyDescent="0.2">
      <c r="A41" s="36">
        <v>1.04</v>
      </c>
      <c r="B41" s="37" t="s">
        <v>265</v>
      </c>
      <c r="C41" s="5" t="s">
        <v>32</v>
      </c>
      <c r="D41" s="5" t="s">
        <v>33</v>
      </c>
      <c r="E41" s="9" t="s">
        <v>266</v>
      </c>
      <c r="F41" s="9" t="s">
        <v>230</v>
      </c>
      <c r="G41" s="1" t="s">
        <v>58</v>
      </c>
      <c r="H41" s="1" t="s">
        <v>58</v>
      </c>
      <c r="I41" s="1" t="s">
        <v>89</v>
      </c>
      <c r="J41" s="38" t="s">
        <v>267</v>
      </c>
      <c r="K41" s="39"/>
      <c r="L41" s="40"/>
      <c r="M41" s="6" t="s">
        <v>39</v>
      </c>
      <c r="N41" s="5" t="s">
        <v>268</v>
      </c>
      <c r="O41" s="5" t="s">
        <v>269</v>
      </c>
      <c r="P41" s="5">
        <v>0</v>
      </c>
      <c r="Q41" s="5">
        <v>0</v>
      </c>
      <c r="R41" s="5">
        <v>0</v>
      </c>
      <c r="S41" s="5"/>
      <c r="T41" s="5"/>
      <c r="U41" s="5"/>
      <c r="V41" s="5"/>
      <c r="W41" s="5"/>
      <c r="X41" s="5"/>
      <c r="Y41" s="5"/>
      <c r="Z41" s="5"/>
      <c r="AA41" s="41"/>
      <c r="AB41" s="41"/>
      <c r="AC41" s="5" t="s">
        <v>43</v>
      </c>
      <c r="AD41" s="5" t="s">
        <v>44</v>
      </c>
      <c r="AE41" s="9"/>
      <c r="AF41" s="42"/>
    </row>
    <row r="42" spans="1:34" s="1" customFormat="1" ht="21" customHeight="1" x14ac:dyDescent="0.2">
      <c r="A42" s="36">
        <v>1.0409999999999999</v>
      </c>
      <c r="B42" s="37" t="s">
        <v>270</v>
      </c>
      <c r="C42" s="5" t="s">
        <v>32</v>
      </c>
      <c r="D42" s="5" t="s">
        <v>33</v>
      </c>
      <c r="E42" s="9" t="s">
        <v>271</v>
      </c>
      <c r="F42" s="9" t="s">
        <v>272</v>
      </c>
      <c r="G42" s="1" t="s">
        <v>130</v>
      </c>
      <c r="H42" s="1" t="s">
        <v>106</v>
      </c>
      <c r="I42" s="1" t="s">
        <v>131</v>
      </c>
      <c r="J42" s="38">
        <v>11.735747572508981</v>
      </c>
      <c r="K42" s="39"/>
      <c r="L42" s="40"/>
      <c r="M42" s="6" t="s">
        <v>39</v>
      </c>
      <c r="N42" s="5"/>
      <c r="O42" s="5" t="s">
        <v>273</v>
      </c>
      <c r="P42" s="5"/>
      <c r="Q42" s="5"/>
      <c r="R42" s="5"/>
      <c r="S42" s="5"/>
      <c r="T42" s="5"/>
      <c r="U42" s="5"/>
      <c r="V42" s="5"/>
      <c r="W42" s="5"/>
      <c r="X42" s="5"/>
      <c r="Y42" s="5"/>
      <c r="Z42" s="5"/>
      <c r="AA42" s="41"/>
      <c r="AB42" s="41"/>
      <c r="AC42" s="5"/>
      <c r="AD42" s="5"/>
      <c r="AE42" s="9"/>
      <c r="AF42" s="42"/>
    </row>
    <row r="43" spans="1:34" s="26" customFormat="1" ht="12.75" x14ac:dyDescent="0.2">
      <c r="A43" s="45"/>
      <c r="B43" s="46"/>
      <c r="C43" s="29"/>
      <c r="D43" s="29"/>
      <c r="E43" s="30"/>
      <c r="F43" s="30"/>
      <c r="G43" s="30"/>
      <c r="H43" s="30"/>
      <c r="I43" s="30"/>
      <c r="J43" s="31">
        <v>2332.8995704712656</v>
      </c>
      <c r="K43" s="47"/>
      <c r="L43" s="48"/>
      <c r="M43" s="29"/>
      <c r="N43" s="33"/>
      <c r="O43" s="33"/>
      <c r="P43" s="33"/>
      <c r="Q43" s="33"/>
      <c r="R43" s="33"/>
      <c r="S43" s="33"/>
      <c r="T43" s="33"/>
      <c r="U43" s="33"/>
      <c r="V43" s="33"/>
      <c r="W43" s="33"/>
      <c r="X43" s="33"/>
      <c r="Y43" s="33"/>
      <c r="Z43" s="33"/>
      <c r="AA43" s="29"/>
      <c r="AB43" s="34"/>
      <c r="AC43" s="33"/>
      <c r="AD43" s="33"/>
      <c r="AE43" s="30"/>
      <c r="AF43" s="35"/>
    </row>
    <row r="44" spans="1:34" s="1" customFormat="1" ht="76.5" x14ac:dyDescent="0.2">
      <c r="A44" s="36">
        <v>1.101</v>
      </c>
      <c r="B44" s="37" t="s">
        <v>275</v>
      </c>
      <c r="C44" s="5" t="s">
        <v>32</v>
      </c>
      <c r="D44" s="5" t="s">
        <v>274</v>
      </c>
      <c r="E44" s="9" t="s">
        <v>276</v>
      </c>
      <c r="F44" s="9" t="s">
        <v>277</v>
      </c>
      <c r="G44" s="1" t="s">
        <v>210</v>
      </c>
      <c r="H44" s="1" t="s">
        <v>37</v>
      </c>
      <c r="I44" s="1" t="s">
        <v>38</v>
      </c>
      <c r="J44" s="38">
        <v>1944.9222325161413</v>
      </c>
      <c r="K44" s="39"/>
      <c r="L44" s="40"/>
      <c r="M44" s="6" t="s">
        <v>39</v>
      </c>
      <c r="N44" s="5" t="s">
        <v>278</v>
      </c>
      <c r="O44" s="5" t="s">
        <v>279</v>
      </c>
      <c r="P44" s="5" t="s">
        <v>280</v>
      </c>
      <c r="Q44" s="5" t="s">
        <v>281</v>
      </c>
      <c r="R44" s="5" t="s">
        <v>282</v>
      </c>
      <c r="S44" s="5"/>
      <c r="T44" s="5"/>
      <c r="U44" s="5"/>
      <c r="V44" s="5"/>
      <c r="W44" s="5"/>
      <c r="X44" s="5"/>
      <c r="Y44" s="5"/>
      <c r="Z44" s="41" t="s">
        <v>42</v>
      </c>
      <c r="AA44" s="41" t="s">
        <v>42</v>
      </c>
      <c r="AB44" s="41" t="s">
        <v>42</v>
      </c>
      <c r="AC44" s="5"/>
      <c r="AD44" s="5"/>
      <c r="AE44" s="9"/>
      <c r="AF44" s="42" t="s">
        <v>45</v>
      </c>
    </row>
    <row r="45" spans="1:34" s="1" customFormat="1" ht="114.75" x14ac:dyDescent="0.2">
      <c r="A45" s="36">
        <v>1.1019999999999999</v>
      </c>
      <c r="B45" s="37" t="s">
        <v>283</v>
      </c>
      <c r="C45" s="5" t="s">
        <v>32</v>
      </c>
      <c r="D45" s="5" t="s">
        <v>274</v>
      </c>
      <c r="E45" s="9" t="s">
        <v>284</v>
      </c>
      <c r="F45" s="9" t="s">
        <v>285</v>
      </c>
      <c r="G45" s="1" t="s">
        <v>149</v>
      </c>
      <c r="H45" s="1" t="s">
        <v>123</v>
      </c>
      <c r="I45" s="1" t="s">
        <v>38</v>
      </c>
      <c r="J45" s="38" t="s">
        <v>64</v>
      </c>
      <c r="K45" s="39"/>
      <c r="L45" s="40"/>
      <c r="M45" s="6" t="s">
        <v>39</v>
      </c>
      <c r="N45" s="5" t="s">
        <v>286</v>
      </c>
      <c r="O45" s="5" t="s">
        <v>287</v>
      </c>
      <c r="P45" s="5">
        <v>0</v>
      </c>
      <c r="Q45" s="5">
        <v>0</v>
      </c>
      <c r="R45" s="5">
        <v>0</v>
      </c>
      <c r="S45" s="5"/>
      <c r="T45" s="5"/>
      <c r="U45" s="5"/>
      <c r="V45" s="5"/>
      <c r="W45" s="5"/>
      <c r="X45" s="5"/>
      <c r="Y45" s="5"/>
      <c r="Z45" s="41" t="s">
        <v>42</v>
      </c>
      <c r="AA45" s="41" t="s">
        <v>42</v>
      </c>
      <c r="AB45" s="41" t="s">
        <v>42</v>
      </c>
      <c r="AC45" s="5"/>
      <c r="AD45" s="5"/>
      <c r="AE45" s="9"/>
      <c r="AF45" s="42"/>
    </row>
    <row r="46" spans="1:34" s="1" customFormat="1" ht="89.25" x14ac:dyDescent="0.2">
      <c r="A46" s="36">
        <v>1.103</v>
      </c>
      <c r="B46" s="37" t="s">
        <v>288</v>
      </c>
      <c r="C46" s="5" t="s">
        <v>32</v>
      </c>
      <c r="D46" s="5" t="s">
        <v>274</v>
      </c>
      <c r="E46" s="9" t="s">
        <v>289</v>
      </c>
      <c r="F46" s="9" t="s">
        <v>290</v>
      </c>
      <c r="G46" s="1" t="s">
        <v>149</v>
      </c>
      <c r="H46" s="1" t="s">
        <v>123</v>
      </c>
      <c r="I46" s="1" t="s">
        <v>38</v>
      </c>
      <c r="J46" s="38" t="s">
        <v>64</v>
      </c>
      <c r="K46" s="39"/>
      <c r="L46" s="40"/>
      <c r="M46" s="6" t="s">
        <v>65</v>
      </c>
      <c r="N46" s="5" t="s">
        <v>291</v>
      </c>
      <c r="O46" s="5">
        <v>0</v>
      </c>
      <c r="P46" s="5" t="s">
        <v>292</v>
      </c>
      <c r="Q46" s="5" t="s">
        <v>281</v>
      </c>
      <c r="R46" s="5" t="s">
        <v>293</v>
      </c>
      <c r="S46" s="5"/>
      <c r="T46" s="5"/>
      <c r="U46" s="5"/>
      <c r="V46" s="5"/>
      <c r="W46" s="5"/>
      <c r="X46" s="5"/>
      <c r="Y46" s="5"/>
      <c r="Z46" s="41" t="s">
        <v>42</v>
      </c>
      <c r="AA46" s="41" t="s">
        <v>42</v>
      </c>
      <c r="AB46" s="41" t="s">
        <v>42</v>
      </c>
      <c r="AC46" s="5"/>
      <c r="AD46" s="5"/>
      <c r="AE46" s="9"/>
      <c r="AF46" s="42"/>
    </row>
    <row r="47" spans="1:34" s="1" customFormat="1" ht="38.25" x14ac:dyDescent="0.2">
      <c r="A47" s="36">
        <v>1.1039999999999999</v>
      </c>
      <c r="B47" s="37" t="s">
        <v>294</v>
      </c>
      <c r="C47" s="5" t="s">
        <v>32</v>
      </c>
      <c r="D47" s="5" t="s">
        <v>274</v>
      </c>
      <c r="E47" s="9" t="s">
        <v>295</v>
      </c>
      <c r="F47" s="9" t="s">
        <v>296</v>
      </c>
      <c r="G47" s="1" t="s">
        <v>210</v>
      </c>
      <c r="H47" s="1" t="s">
        <v>37</v>
      </c>
      <c r="I47" s="1" t="s">
        <v>38</v>
      </c>
      <c r="J47" s="38">
        <v>301.22153763375104</v>
      </c>
      <c r="K47" s="39"/>
      <c r="L47" s="40"/>
      <c r="M47" s="6" t="s">
        <v>65</v>
      </c>
      <c r="N47" s="5" t="s">
        <v>297</v>
      </c>
      <c r="O47" s="5">
        <v>0</v>
      </c>
      <c r="P47" s="5" t="s">
        <v>280</v>
      </c>
      <c r="Q47" s="5" t="s">
        <v>281</v>
      </c>
      <c r="R47" s="5" t="s">
        <v>298</v>
      </c>
      <c r="S47" s="5"/>
      <c r="T47" s="5"/>
      <c r="U47" s="5"/>
      <c r="V47" s="5"/>
      <c r="W47" s="5"/>
      <c r="X47" s="5"/>
      <c r="Y47" s="5"/>
      <c r="Z47" s="41" t="s">
        <v>42</v>
      </c>
      <c r="AA47" s="41" t="s">
        <v>42</v>
      </c>
      <c r="AB47" s="41" t="s">
        <v>42</v>
      </c>
      <c r="AC47" s="5"/>
      <c r="AD47" s="5"/>
      <c r="AE47" s="9"/>
      <c r="AF47" s="42" t="s">
        <v>45</v>
      </c>
      <c r="AH47" s="6"/>
    </row>
    <row r="48" spans="1:34" s="1" customFormat="1" ht="38.25" x14ac:dyDescent="0.2">
      <c r="A48" s="36">
        <v>1.1059999999999999</v>
      </c>
      <c r="B48" s="37" t="s">
        <v>299</v>
      </c>
      <c r="C48" s="5" t="s">
        <v>32</v>
      </c>
      <c r="D48" s="5" t="s">
        <v>274</v>
      </c>
      <c r="E48" s="9" t="s">
        <v>300</v>
      </c>
      <c r="F48" s="9" t="s">
        <v>301</v>
      </c>
      <c r="G48" s="1" t="s">
        <v>149</v>
      </c>
      <c r="H48" s="1" t="s">
        <v>123</v>
      </c>
      <c r="I48" s="1" t="s">
        <v>38</v>
      </c>
      <c r="J48" s="38">
        <v>86.755800321373229</v>
      </c>
      <c r="K48" s="39"/>
      <c r="L48" s="40"/>
      <c r="M48" s="6" t="s">
        <v>39</v>
      </c>
      <c r="N48" s="5" t="s">
        <v>302</v>
      </c>
      <c r="O48" s="5" t="s">
        <v>303</v>
      </c>
      <c r="P48" s="5">
        <v>0</v>
      </c>
      <c r="Q48" s="5">
        <v>0</v>
      </c>
      <c r="R48" s="5">
        <v>0</v>
      </c>
      <c r="S48" s="5"/>
      <c r="T48" s="5"/>
      <c r="U48" s="5"/>
      <c r="V48" s="5"/>
      <c r="W48" s="5"/>
      <c r="X48" s="5"/>
      <c r="Y48" s="5"/>
      <c r="Z48" s="41" t="s">
        <v>42</v>
      </c>
      <c r="AA48" s="41" t="s">
        <v>42</v>
      </c>
      <c r="AB48" s="41" t="s">
        <v>42</v>
      </c>
      <c r="AC48" s="5"/>
      <c r="AD48" s="5"/>
      <c r="AE48" s="9"/>
      <c r="AF48" s="42" t="s">
        <v>45</v>
      </c>
    </row>
    <row r="49" spans="1:32" s="26" customFormat="1" ht="12.75" x14ac:dyDescent="0.2">
      <c r="A49" s="49"/>
      <c r="B49" s="27"/>
      <c r="C49" s="27"/>
      <c r="D49" s="27"/>
      <c r="E49" s="2"/>
      <c r="F49" s="2"/>
      <c r="G49" s="2"/>
      <c r="H49" s="2"/>
      <c r="I49" s="2"/>
      <c r="J49" s="31">
        <v>0.33232052725706024</v>
      </c>
      <c r="K49" s="47"/>
      <c r="L49" s="48"/>
      <c r="M49" s="27"/>
      <c r="N49" s="2"/>
      <c r="O49" s="2"/>
      <c r="P49" s="2"/>
      <c r="Q49" s="2"/>
      <c r="R49" s="2"/>
      <c r="S49" s="2"/>
      <c r="T49" s="2"/>
      <c r="U49" s="2"/>
      <c r="V49" s="2"/>
      <c r="W49" s="2"/>
      <c r="X49" s="2"/>
      <c r="Y49" s="50"/>
      <c r="Z49" s="2"/>
      <c r="AA49" s="27"/>
      <c r="AB49" s="27"/>
      <c r="AC49" s="50"/>
      <c r="AD49" s="50"/>
      <c r="AE49" s="2"/>
      <c r="AF49" s="2"/>
    </row>
    <row r="50" spans="1:32" s="1" customFormat="1" ht="114.75" x14ac:dyDescent="0.2">
      <c r="A50" s="36">
        <v>1.2010000000000001</v>
      </c>
      <c r="B50" s="37" t="s">
        <v>305</v>
      </c>
      <c r="C50" s="5" t="s">
        <v>32</v>
      </c>
      <c r="D50" s="5" t="s">
        <v>304</v>
      </c>
      <c r="E50" s="9" t="s">
        <v>306</v>
      </c>
      <c r="F50" s="9" t="s">
        <v>307</v>
      </c>
      <c r="G50" s="1" t="s">
        <v>149</v>
      </c>
      <c r="H50" s="1" t="s">
        <v>123</v>
      </c>
      <c r="I50" s="1" t="s">
        <v>38</v>
      </c>
      <c r="J50" s="38" t="s">
        <v>64</v>
      </c>
      <c r="K50" s="39"/>
      <c r="L50" s="40"/>
      <c r="M50" s="6" t="s">
        <v>65</v>
      </c>
      <c r="N50" s="5" t="s">
        <v>308</v>
      </c>
      <c r="O50" s="5">
        <v>0</v>
      </c>
      <c r="P50" s="5" t="s">
        <v>309</v>
      </c>
      <c r="Q50" s="5" t="s">
        <v>310</v>
      </c>
      <c r="R50" s="5" t="s">
        <v>311</v>
      </c>
      <c r="S50" s="5"/>
      <c r="T50" s="5"/>
      <c r="U50" s="5"/>
      <c r="V50" s="5"/>
      <c r="W50" s="5"/>
      <c r="X50" s="5"/>
      <c r="Y50" s="5"/>
      <c r="Z50" s="41" t="s">
        <v>42</v>
      </c>
      <c r="AA50" s="41" t="s">
        <v>42</v>
      </c>
      <c r="AB50" s="41" t="s">
        <v>42</v>
      </c>
      <c r="AC50" s="5"/>
      <c r="AD50" s="5"/>
      <c r="AE50" s="9"/>
      <c r="AF50" s="42"/>
    </row>
    <row r="51" spans="1:32" s="1" customFormat="1" ht="140.25" x14ac:dyDescent="0.2">
      <c r="A51" s="36">
        <v>1.202</v>
      </c>
      <c r="B51" s="37" t="s">
        <v>312</v>
      </c>
      <c r="C51" s="5" t="s">
        <v>32</v>
      </c>
      <c r="D51" s="5" t="s">
        <v>304</v>
      </c>
      <c r="E51" s="9" t="s">
        <v>313</v>
      </c>
      <c r="F51" s="9" t="s">
        <v>314</v>
      </c>
      <c r="G51" s="1" t="s">
        <v>149</v>
      </c>
      <c r="H51" s="1" t="s">
        <v>123</v>
      </c>
      <c r="I51" s="1" t="s">
        <v>38</v>
      </c>
      <c r="J51" s="38" t="s">
        <v>64</v>
      </c>
      <c r="K51" s="39"/>
      <c r="L51" s="40"/>
      <c r="M51" s="6" t="s">
        <v>65</v>
      </c>
      <c r="N51" s="5" t="s">
        <v>315</v>
      </c>
      <c r="O51" s="5">
        <v>0</v>
      </c>
      <c r="P51" s="5" t="s">
        <v>316</v>
      </c>
      <c r="Q51" s="5" t="s">
        <v>74</v>
      </c>
      <c r="R51" s="5" t="s">
        <v>317</v>
      </c>
      <c r="S51" s="5"/>
      <c r="T51" s="5"/>
      <c r="U51" s="5"/>
      <c r="V51" s="5"/>
      <c r="W51" s="5"/>
      <c r="X51" s="5"/>
      <c r="Y51" s="5"/>
      <c r="Z51" s="41" t="s">
        <v>42</v>
      </c>
      <c r="AA51" s="41" t="s">
        <v>42</v>
      </c>
      <c r="AB51" s="41" t="s">
        <v>42</v>
      </c>
      <c r="AC51" s="5"/>
      <c r="AD51" s="5"/>
      <c r="AE51" s="9"/>
      <c r="AF51" s="42"/>
    </row>
    <row r="52" spans="1:32" s="1" customFormat="1" ht="51" x14ac:dyDescent="0.2">
      <c r="A52" s="36">
        <v>1.2029999999999998</v>
      </c>
      <c r="B52" s="37" t="s">
        <v>318</v>
      </c>
      <c r="C52" s="5" t="s">
        <v>32</v>
      </c>
      <c r="D52" s="5" t="s">
        <v>304</v>
      </c>
      <c r="E52" s="9" t="s">
        <v>319</v>
      </c>
      <c r="F52" s="9" t="s">
        <v>320</v>
      </c>
      <c r="G52" s="1" t="s">
        <v>142</v>
      </c>
      <c r="H52" s="1" t="s">
        <v>142</v>
      </c>
      <c r="I52" s="1" t="s">
        <v>321</v>
      </c>
      <c r="J52" s="38">
        <v>0.26024705507699281</v>
      </c>
      <c r="K52" s="39"/>
      <c r="L52" s="40"/>
      <c r="M52" s="6" t="s">
        <v>39</v>
      </c>
      <c r="N52" s="5" t="s">
        <v>322</v>
      </c>
      <c r="O52" s="5" t="s">
        <v>323</v>
      </c>
      <c r="P52" s="5">
        <v>0</v>
      </c>
      <c r="Q52" s="5">
        <v>0</v>
      </c>
      <c r="R52" s="5">
        <v>0</v>
      </c>
      <c r="S52" s="5"/>
      <c r="T52" s="5"/>
      <c r="U52" s="5"/>
      <c r="V52" s="5"/>
      <c r="W52" s="5"/>
      <c r="X52" s="5"/>
      <c r="Y52" s="5"/>
      <c r="Z52" s="41" t="s">
        <v>42</v>
      </c>
      <c r="AA52" s="41" t="s">
        <v>42</v>
      </c>
      <c r="AB52" s="41" t="s">
        <v>42</v>
      </c>
      <c r="AC52" s="5"/>
      <c r="AD52" s="5"/>
      <c r="AE52" s="9"/>
      <c r="AF52" s="42" t="s">
        <v>45</v>
      </c>
    </row>
    <row r="53" spans="1:32" s="1" customFormat="1" ht="89.25" x14ac:dyDescent="0.2">
      <c r="A53" s="36">
        <v>1.204</v>
      </c>
      <c r="B53" s="37" t="s">
        <v>324</v>
      </c>
      <c r="C53" s="5" t="s">
        <v>32</v>
      </c>
      <c r="D53" s="5" t="s">
        <v>304</v>
      </c>
      <c r="E53" s="9" t="s">
        <v>325</v>
      </c>
      <c r="F53" s="9" t="s">
        <v>326</v>
      </c>
      <c r="G53" s="1" t="s">
        <v>122</v>
      </c>
      <c r="H53" s="1" t="s">
        <v>123</v>
      </c>
      <c r="I53" s="1" t="s">
        <v>162</v>
      </c>
      <c r="J53" s="51">
        <v>7.2073472180067447E-2</v>
      </c>
      <c r="K53" s="39"/>
      <c r="L53" s="40"/>
      <c r="M53" s="6" t="s">
        <v>65</v>
      </c>
      <c r="N53" s="5" t="s">
        <v>327</v>
      </c>
      <c r="O53" s="5">
        <v>0</v>
      </c>
      <c r="P53" s="5" t="s">
        <v>328</v>
      </c>
      <c r="Q53" s="5" t="s">
        <v>329</v>
      </c>
      <c r="R53" s="5" t="s">
        <v>330</v>
      </c>
      <c r="S53" s="5"/>
      <c r="T53" s="5"/>
      <c r="U53" s="5"/>
      <c r="V53" s="5"/>
      <c r="W53" s="5"/>
      <c r="X53" s="5"/>
      <c r="Y53" s="5"/>
      <c r="Z53" s="41" t="s">
        <v>42</v>
      </c>
      <c r="AA53" s="41" t="s">
        <v>42</v>
      </c>
      <c r="AB53" s="41" t="s">
        <v>42</v>
      </c>
      <c r="AC53" s="5"/>
      <c r="AD53" s="5"/>
      <c r="AE53" s="9"/>
      <c r="AF53" s="42"/>
    </row>
    <row r="54" spans="1:32" s="26" customFormat="1" ht="12.75" x14ac:dyDescent="0.2">
      <c r="A54" s="49"/>
      <c r="B54" s="27"/>
      <c r="C54" s="27"/>
      <c r="D54" s="27"/>
      <c r="E54" s="2"/>
      <c r="F54" s="2"/>
      <c r="G54" s="2"/>
      <c r="H54" s="2"/>
      <c r="I54" s="2"/>
      <c r="J54" s="31">
        <v>234.85212308321721</v>
      </c>
      <c r="K54" s="47"/>
      <c r="L54" s="48"/>
      <c r="M54" s="27"/>
      <c r="N54" s="2"/>
      <c r="O54" s="2"/>
      <c r="P54" s="2"/>
      <c r="Q54" s="2"/>
      <c r="R54" s="2"/>
      <c r="S54" s="2"/>
      <c r="T54" s="2"/>
      <c r="U54" s="2"/>
      <c r="V54" s="2"/>
      <c r="W54" s="2"/>
      <c r="X54" s="2"/>
      <c r="Y54" s="50"/>
      <c r="Z54" s="2"/>
      <c r="AA54" s="27"/>
      <c r="AB54" s="27"/>
      <c r="AC54" s="50"/>
      <c r="AD54" s="50"/>
      <c r="AE54" s="2"/>
      <c r="AF54" s="2"/>
    </row>
    <row r="55" spans="1:32" s="1" customFormat="1" ht="102" x14ac:dyDescent="0.2">
      <c r="A55" s="36">
        <v>1.3009999999999999</v>
      </c>
      <c r="B55" s="37" t="s">
        <v>332</v>
      </c>
      <c r="C55" s="5" t="s">
        <v>32</v>
      </c>
      <c r="D55" s="5" t="s">
        <v>331</v>
      </c>
      <c r="E55" s="9" t="s">
        <v>333</v>
      </c>
      <c r="F55" s="9" t="s">
        <v>334</v>
      </c>
      <c r="G55" s="1" t="s">
        <v>122</v>
      </c>
      <c r="H55" s="1" t="s">
        <v>123</v>
      </c>
      <c r="I55" s="1" t="s">
        <v>335</v>
      </c>
      <c r="J55" s="38">
        <v>15.908340089088346</v>
      </c>
      <c r="K55" s="39"/>
      <c r="L55" s="40"/>
      <c r="M55" s="6" t="s">
        <v>39</v>
      </c>
      <c r="N55" s="5" t="s">
        <v>336</v>
      </c>
      <c r="O55" s="5" t="s">
        <v>337</v>
      </c>
      <c r="P55" s="5">
        <v>0</v>
      </c>
      <c r="Q55" s="5">
        <v>0</v>
      </c>
      <c r="R55" s="5">
        <v>0</v>
      </c>
      <c r="S55" s="5"/>
      <c r="T55" s="5"/>
      <c r="U55" s="5"/>
      <c r="V55" s="5"/>
      <c r="W55" s="5"/>
      <c r="X55" s="5"/>
      <c r="Y55" s="5"/>
      <c r="Z55" s="41" t="s">
        <v>42</v>
      </c>
      <c r="AA55" s="41" t="s">
        <v>42</v>
      </c>
      <c r="AB55" s="41" t="s">
        <v>42</v>
      </c>
      <c r="AC55" s="5"/>
      <c r="AD55" s="5"/>
      <c r="AE55" s="9"/>
      <c r="AF55" s="42" t="s">
        <v>45</v>
      </c>
    </row>
    <row r="56" spans="1:32" s="1" customFormat="1" ht="89.25" x14ac:dyDescent="0.2">
      <c r="A56" s="36">
        <v>1.3029999999999999</v>
      </c>
      <c r="B56" s="52" t="s">
        <v>338</v>
      </c>
      <c r="C56" s="5" t="s">
        <v>32</v>
      </c>
      <c r="D56" s="5" t="s">
        <v>331</v>
      </c>
      <c r="E56" s="9" t="s">
        <v>339</v>
      </c>
      <c r="F56" s="9" t="s">
        <v>340</v>
      </c>
      <c r="G56" s="1" t="s">
        <v>149</v>
      </c>
      <c r="H56" s="1" t="s">
        <v>123</v>
      </c>
      <c r="I56" s="1" t="s">
        <v>335</v>
      </c>
      <c r="J56" s="38">
        <v>8.8016418585177796</v>
      </c>
      <c r="K56" s="39"/>
      <c r="L56" s="40"/>
      <c r="M56" s="6" t="s">
        <v>39</v>
      </c>
      <c r="N56" s="5" t="s">
        <v>341</v>
      </c>
      <c r="O56" s="5" t="s">
        <v>342</v>
      </c>
      <c r="P56" s="5">
        <v>0</v>
      </c>
      <c r="Q56" s="5">
        <v>0</v>
      </c>
      <c r="R56" s="5">
        <v>0</v>
      </c>
      <c r="S56" s="5"/>
      <c r="T56" s="5"/>
      <c r="U56" s="5"/>
      <c r="V56" s="5"/>
      <c r="W56" s="5"/>
      <c r="X56" s="5"/>
      <c r="Y56" s="5"/>
      <c r="Z56" s="41" t="s">
        <v>42</v>
      </c>
      <c r="AA56" s="41" t="s">
        <v>42</v>
      </c>
      <c r="AB56" s="41" t="s">
        <v>42</v>
      </c>
      <c r="AC56" s="5"/>
      <c r="AD56" s="5"/>
      <c r="AE56" s="9"/>
      <c r="AF56" s="42" t="s">
        <v>45</v>
      </c>
    </row>
    <row r="57" spans="1:32" s="1" customFormat="1" ht="89.25" x14ac:dyDescent="0.2">
      <c r="A57" s="36">
        <v>1.3039999999999998</v>
      </c>
      <c r="B57" s="52" t="s">
        <v>343</v>
      </c>
      <c r="C57" s="5" t="s">
        <v>32</v>
      </c>
      <c r="D57" s="5" t="s">
        <v>331</v>
      </c>
      <c r="E57" s="9" t="s">
        <v>344</v>
      </c>
      <c r="F57" s="9" t="s">
        <v>340</v>
      </c>
      <c r="G57" s="1" t="s">
        <v>149</v>
      </c>
      <c r="H57" s="1" t="s">
        <v>123</v>
      </c>
      <c r="I57" s="1" t="s">
        <v>345</v>
      </c>
      <c r="J57" s="38">
        <v>81.371191362860316</v>
      </c>
      <c r="K57" s="39"/>
      <c r="L57" s="40"/>
      <c r="M57" s="6" t="s">
        <v>39</v>
      </c>
      <c r="N57" s="5" t="s">
        <v>346</v>
      </c>
      <c r="O57" s="5" t="s">
        <v>347</v>
      </c>
      <c r="P57" s="5">
        <v>0</v>
      </c>
      <c r="Q57" s="5">
        <v>0</v>
      </c>
      <c r="R57" s="5">
        <v>0</v>
      </c>
      <c r="S57" s="5"/>
      <c r="T57" s="5"/>
      <c r="U57" s="5"/>
      <c r="V57" s="5"/>
      <c r="W57" s="5"/>
      <c r="X57" s="5"/>
      <c r="Y57" s="5"/>
      <c r="Z57" s="41" t="s">
        <v>42</v>
      </c>
      <c r="AA57" s="41" t="s">
        <v>42</v>
      </c>
      <c r="AB57" s="41" t="s">
        <v>42</v>
      </c>
      <c r="AC57" s="5"/>
      <c r="AD57" s="5"/>
      <c r="AE57" s="9"/>
      <c r="AF57" s="42" t="s">
        <v>45</v>
      </c>
    </row>
    <row r="58" spans="1:32" s="1" customFormat="1" ht="76.5" x14ac:dyDescent="0.2">
      <c r="A58" s="36">
        <v>1.3049999999999999</v>
      </c>
      <c r="B58" s="37" t="s">
        <v>348</v>
      </c>
      <c r="C58" s="5" t="s">
        <v>32</v>
      </c>
      <c r="D58" s="5" t="s">
        <v>331</v>
      </c>
      <c r="E58" s="9" t="s">
        <v>349</v>
      </c>
      <c r="F58" s="9" t="s">
        <v>340</v>
      </c>
      <c r="G58" s="1" t="s">
        <v>149</v>
      </c>
      <c r="H58" s="1" t="s">
        <v>123</v>
      </c>
      <c r="I58" s="1" t="s">
        <v>345</v>
      </c>
      <c r="J58" s="38">
        <v>127.30107560901715</v>
      </c>
      <c r="K58" s="39"/>
      <c r="L58" s="40"/>
      <c r="M58" s="6" t="s">
        <v>39</v>
      </c>
      <c r="N58" s="5" t="s">
        <v>350</v>
      </c>
      <c r="O58" s="5" t="s">
        <v>351</v>
      </c>
      <c r="P58" s="5">
        <v>0</v>
      </c>
      <c r="Q58" s="5">
        <v>0</v>
      </c>
      <c r="R58" s="5">
        <v>0</v>
      </c>
      <c r="S58" s="5"/>
      <c r="T58" s="5"/>
      <c r="U58" s="5"/>
      <c r="V58" s="5"/>
      <c r="W58" s="5"/>
      <c r="X58" s="5"/>
      <c r="Y58" s="5"/>
      <c r="Z58" s="41" t="s">
        <v>42</v>
      </c>
      <c r="AA58" s="41" t="s">
        <v>42</v>
      </c>
      <c r="AB58" s="41" t="s">
        <v>42</v>
      </c>
      <c r="AC58" s="5"/>
      <c r="AD58" s="5"/>
      <c r="AE58" s="9"/>
      <c r="AF58" s="42" t="s">
        <v>45</v>
      </c>
    </row>
    <row r="59" spans="1:32" s="1" customFormat="1" ht="89.25" x14ac:dyDescent="0.2">
      <c r="A59" s="36">
        <v>1.3059999999999998</v>
      </c>
      <c r="B59" s="37" t="s">
        <v>352</v>
      </c>
      <c r="C59" s="5" t="s">
        <v>32</v>
      </c>
      <c r="D59" s="5" t="s">
        <v>331</v>
      </c>
      <c r="E59" s="9" t="s">
        <v>353</v>
      </c>
      <c r="F59" s="9" t="s">
        <v>354</v>
      </c>
      <c r="G59" s="1" t="s">
        <v>149</v>
      </c>
      <c r="H59" s="1" t="s">
        <v>123</v>
      </c>
      <c r="J59" s="38">
        <v>0.6387937142832969</v>
      </c>
      <c r="K59" s="39"/>
      <c r="L59" s="40"/>
      <c r="M59" s="6" t="s">
        <v>39</v>
      </c>
      <c r="N59" s="5" t="s">
        <v>355</v>
      </c>
      <c r="O59" s="5" t="s">
        <v>356</v>
      </c>
      <c r="P59" s="5">
        <v>0</v>
      </c>
      <c r="Q59" s="5">
        <v>0</v>
      </c>
      <c r="R59" s="5">
        <v>0</v>
      </c>
      <c r="S59" s="5"/>
      <c r="T59" s="5"/>
      <c r="U59" s="5"/>
      <c r="V59" s="5"/>
      <c r="W59" s="5"/>
      <c r="X59" s="5"/>
      <c r="Y59" s="5"/>
      <c r="Z59" s="41" t="s">
        <v>42</v>
      </c>
      <c r="AA59" s="41" t="s">
        <v>42</v>
      </c>
      <c r="AB59" s="41" t="s">
        <v>42</v>
      </c>
      <c r="AC59" s="5"/>
      <c r="AD59" s="5"/>
      <c r="AE59" s="9"/>
      <c r="AF59" s="42" t="s">
        <v>45</v>
      </c>
    </row>
    <row r="60" spans="1:32" s="1" customFormat="1" ht="153" x14ac:dyDescent="0.2">
      <c r="A60" s="36">
        <v>1.3079999999999998</v>
      </c>
      <c r="B60" s="37" t="s">
        <v>357</v>
      </c>
      <c r="C60" s="5" t="s">
        <v>32</v>
      </c>
      <c r="D60" s="5" t="s">
        <v>331</v>
      </c>
      <c r="E60" s="9" t="s">
        <v>358</v>
      </c>
      <c r="F60" s="9" t="s">
        <v>359</v>
      </c>
      <c r="G60" s="1" t="s">
        <v>149</v>
      </c>
      <c r="H60" s="1" t="s">
        <v>123</v>
      </c>
      <c r="I60" s="1" t="s">
        <v>321</v>
      </c>
      <c r="J60" s="38" t="s">
        <v>117</v>
      </c>
      <c r="K60" s="39"/>
      <c r="L60" s="40"/>
      <c r="M60" s="6" t="s">
        <v>39</v>
      </c>
      <c r="N60" s="5" t="s">
        <v>360</v>
      </c>
      <c r="O60" s="5" t="s">
        <v>361</v>
      </c>
      <c r="P60" s="5">
        <v>0</v>
      </c>
      <c r="Q60" s="5">
        <v>0</v>
      </c>
      <c r="R60" s="5">
        <v>0</v>
      </c>
      <c r="S60" s="5"/>
      <c r="T60" s="5"/>
      <c r="U60" s="5"/>
      <c r="V60" s="5"/>
      <c r="W60" s="5"/>
      <c r="X60" s="5"/>
      <c r="Y60" s="5"/>
      <c r="Z60" s="41" t="s">
        <v>42</v>
      </c>
      <c r="AA60" s="41" t="s">
        <v>42</v>
      </c>
      <c r="AB60" s="41" t="s">
        <v>42</v>
      </c>
      <c r="AC60" s="5"/>
      <c r="AD60" s="5"/>
      <c r="AE60" s="9"/>
      <c r="AF60" s="42" t="s">
        <v>45</v>
      </c>
    </row>
    <row r="61" spans="1:32" s="1" customFormat="1" ht="102" x14ac:dyDescent="0.2">
      <c r="A61" s="36">
        <v>1.3089999999999999</v>
      </c>
      <c r="B61" s="37" t="s">
        <v>362</v>
      </c>
      <c r="C61" s="5" t="s">
        <v>32</v>
      </c>
      <c r="D61" s="5" t="s">
        <v>331</v>
      </c>
      <c r="E61" s="9" t="s">
        <v>363</v>
      </c>
      <c r="F61" s="9" t="s">
        <v>364</v>
      </c>
      <c r="G61" s="1" t="s">
        <v>365</v>
      </c>
      <c r="H61" s="1" t="s">
        <v>366</v>
      </c>
      <c r="I61" s="1" t="s">
        <v>367</v>
      </c>
      <c r="J61" s="38">
        <v>0.33221647135853449</v>
      </c>
      <c r="K61" s="39"/>
      <c r="L61" s="40"/>
      <c r="M61" s="6" t="s">
        <v>39</v>
      </c>
      <c r="N61" s="5" t="s">
        <v>368</v>
      </c>
      <c r="O61" s="5" t="s">
        <v>369</v>
      </c>
      <c r="P61" s="5">
        <v>0</v>
      </c>
      <c r="Q61" s="5">
        <v>0</v>
      </c>
      <c r="R61" s="5">
        <v>0</v>
      </c>
      <c r="S61" s="5"/>
      <c r="T61" s="5"/>
      <c r="U61" s="5"/>
      <c r="V61" s="5"/>
      <c r="W61" s="5"/>
      <c r="X61" s="5"/>
      <c r="Y61" s="5"/>
      <c r="Z61" s="41" t="s">
        <v>42</v>
      </c>
      <c r="AA61" s="41" t="s">
        <v>42</v>
      </c>
      <c r="AB61" s="41" t="s">
        <v>42</v>
      </c>
      <c r="AC61" s="5"/>
      <c r="AD61" s="5"/>
      <c r="AE61" s="9"/>
      <c r="AF61" s="42" t="s">
        <v>45</v>
      </c>
    </row>
    <row r="62" spans="1:32" s="1" customFormat="1" ht="89.25" x14ac:dyDescent="0.2">
      <c r="A62" s="36">
        <v>1.31</v>
      </c>
      <c r="B62" s="37" t="s">
        <v>370</v>
      </c>
      <c r="C62" s="5" t="s">
        <v>32</v>
      </c>
      <c r="D62" s="5" t="s">
        <v>331</v>
      </c>
      <c r="E62" s="9" t="s">
        <v>371</v>
      </c>
      <c r="F62" s="9" t="s">
        <v>372</v>
      </c>
      <c r="G62" s="1" t="s">
        <v>142</v>
      </c>
      <c r="H62" s="1" t="s">
        <v>142</v>
      </c>
      <c r="I62" s="1" t="s">
        <v>373</v>
      </c>
      <c r="J62" s="38" t="s">
        <v>64</v>
      </c>
      <c r="K62" s="39"/>
      <c r="L62" s="40"/>
      <c r="M62" s="6" t="s">
        <v>39</v>
      </c>
      <c r="N62" s="5" t="s">
        <v>374</v>
      </c>
      <c r="O62" s="5" t="s">
        <v>375</v>
      </c>
      <c r="P62" s="5">
        <v>0</v>
      </c>
      <c r="Q62" s="5">
        <v>0</v>
      </c>
      <c r="R62" s="5">
        <v>0</v>
      </c>
      <c r="S62" s="5"/>
      <c r="T62" s="5"/>
      <c r="U62" s="5"/>
      <c r="V62" s="5"/>
      <c r="W62" s="5"/>
      <c r="X62" s="5"/>
      <c r="Y62" s="5"/>
      <c r="Z62" s="41" t="s">
        <v>42</v>
      </c>
      <c r="AA62" s="41" t="s">
        <v>42</v>
      </c>
      <c r="AB62" s="41" t="s">
        <v>42</v>
      </c>
      <c r="AC62" s="5"/>
      <c r="AD62" s="5"/>
      <c r="AE62" s="9"/>
      <c r="AF62" s="42"/>
    </row>
    <row r="63" spans="1:32" s="1" customFormat="1" ht="24" customHeight="1" x14ac:dyDescent="0.2">
      <c r="A63" s="36">
        <v>1.3109999999999999</v>
      </c>
      <c r="B63" s="37" t="s">
        <v>376</v>
      </c>
      <c r="C63" s="5" t="s">
        <v>32</v>
      </c>
      <c r="D63" s="5" t="s">
        <v>331</v>
      </c>
      <c r="E63" s="9" t="s">
        <v>377</v>
      </c>
      <c r="F63" s="9" t="s">
        <v>378</v>
      </c>
      <c r="G63" s="1" t="s">
        <v>142</v>
      </c>
      <c r="H63" s="1" t="s">
        <v>142</v>
      </c>
      <c r="I63" s="1" t="s">
        <v>143</v>
      </c>
      <c r="J63" s="38" t="s">
        <v>64</v>
      </c>
      <c r="K63" s="39"/>
      <c r="L63" s="40"/>
      <c r="M63" s="6" t="s">
        <v>39</v>
      </c>
      <c r="N63" s="5" t="s">
        <v>379</v>
      </c>
      <c r="O63" s="5" t="s">
        <v>380</v>
      </c>
      <c r="P63" s="5">
        <v>0</v>
      </c>
      <c r="Q63" s="5">
        <v>0</v>
      </c>
      <c r="R63" s="5">
        <v>0</v>
      </c>
      <c r="S63" s="5"/>
      <c r="T63" s="5"/>
      <c r="U63" s="5"/>
      <c r="V63" s="5"/>
      <c r="W63" s="5"/>
      <c r="X63" s="5"/>
      <c r="Y63" s="5"/>
      <c r="Z63" s="41" t="s">
        <v>42</v>
      </c>
      <c r="AA63" s="41" t="s">
        <v>42</v>
      </c>
      <c r="AB63" s="41" t="s">
        <v>42</v>
      </c>
      <c r="AC63" s="5"/>
      <c r="AD63" s="5"/>
      <c r="AE63" s="9"/>
      <c r="AF63" s="42"/>
    </row>
    <row r="64" spans="1:32" s="1" customFormat="1" ht="63.75" x14ac:dyDescent="0.2">
      <c r="A64" s="36">
        <v>1.3119999999999998</v>
      </c>
      <c r="B64" s="37" t="s">
        <v>381</v>
      </c>
      <c r="C64" s="5" t="s">
        <v>32</v>
      </c>
      <c r="D64" s="5" t="s">
        <v>331</v>
      </c>
      <c r="E64" s="9" t="s">
        <v>382</v>
      </c>
      <c r="F64" s="9" t="s">
        <v>383</v>
      </c>
      <c r="G64" s="1" t="s">
        <v>384</v>
      </c>
      <c r="H64" s="1" t="s">
        <v>384</v>
      </c>
      <c r="I64" s="1" t="s">
        <v>143</v>
      </c>
      <c r="J64" s="38">
        <v>0.49886397809180588</v>
      </c>
      <c r="K64" s="53"/>
      <c r="L64" s="40"/>
      <c r="M64" s="6" t="s">
        <v>39</v>
      </c>
      <c r="N64" s="5" t="s">
        <v>385</v>
      </c>
      <c r="O64" s="5" t="s">
        <v>386</v>
      </c>
      <c r="P64" s="5">
        <v>0</v>
      </c>
      <c r="Q64" s="5">
        <v>0</v>
      </c>
      <c r="R64" s="5">
        <v>0</v>
      </c>
      <c r="S64" s="5"/>
      <c r="T64" s="5"/>
      <c r="U64" s="5"/>
      <c r="V64" s="5"/>
      <c r="W64" s="5"/>
      <c r="X64" s="5"/>
      <c r="Y64" s="5"/>
      <c r="Z64" s="41" t="s">
        <v>42</v>
      </c>
      <c r="AA64" s="41" t="s">
        <v>42</v>
      </c>
      <c r="AB64" s="41" t="s">
        <v>42</v>
      </c>
      <c r="AC64" s="5"/>
      <c r="AD64" s="5"/>
      <c r="AE64" s="9"/>
      <c r="AF64" s="42" t="s">
        <v>45</v>
      </c>
    </row>
    <row r="65" spans="1:34" s="26" customFormat="1" ht="12.75" x14ac:dyDescent="0.2">
      <c r="A65" s="49"/>
      <c r="B65" s="27"/>
      <c r="C65" s="27"/>
      <c r="D65" s="27"/>
      <c r="E65" s="2"/>
      <c r="F65" s="2"/>
      <c r="G65" s="2"/>
      <c r="H65" s="2"/>
      <c r="I65" s="2"/>
      <c r="J65" s="31">
        <v>991.46967552481715</v>
      </c>
      <c r="K65" s="31"/>
      <c r="L65" s="48"/>
      <c r="M65" s="27"/>
      <c r="N65" s="2"/>
      <c r="O65" s="2"/>
      <c r="P65" s="2"/>
      <c r="Q65" s="2"/>
      <c r="R65" s="2"/>
      <c r="S65" s="2"/>
      <c r="T65" s="2"/>
      <c r="U65" s="2"/>
      <c r="V65" s="2"/>
      <c r="W65" s="2"/>
      <c r="X65" s="2"/>
      <c r="Y65" s="50"/>
      <c r="Z65" s="2"/>
      <c r="AA65" s="27"/>
      <c r="AB65" s="27"/>
      <c r="AC65" s="50"/>
      <c r="AD65" s="50"/>
      <c r="AE65" s="2"/>
      <c r="AF65" s="2"/>
    </row>
    <row r="66" spans="1:34" s="1" customFormat="1" ht="76.5" x14ac:dyDescent="0.2">
      <c r="A66" s="36">
        <v>1.4009999999999998</v>
      </c>
      <c r="B66" s="37" t="s">
        <v>388</v>
      </c>
      <c r="C66" s="5" t="s">
        <v>32</v>
      </c>
      <c r="D66" s="5" t="s">
        <v>387</v>
      </c>
      <c r="E66" s="9" t="s">
        <v>389</v>
      </c>
      <c r="F66" s="9" t="s">
        <v>390</v>
      </c>
      <c r="G66" s="1" t="s">
        <v>210</v>
      </c>
      <c r="H66" s="1" t="s">
        <v>37</v>
      </c>
      <c r="I66" s="1" t="s">
        <v>38</v>
      </c>
      <c r="J66" s="38">
        <v>325.77863777872096</v>
      </c>
      <c r="K66" s="39">
        <v>3585000</v>
      </c>
      <c r="L66" s="40">
        <f>J66/K66*1000000</f>
        <v>90.872702309266657</v>
      </c>
      <c r="M66" s="6" t="s">
        <v>65</v>
      </c>
      <c r="N66" s="5" t="s">
        <v>391</v>
      </c>
      <c r="O66" s="5">
        <v>0</v>
      </c>
      <c r="P66" s="5" t="s">
        <v>392</v>
      </c>
      <c r="Q66" s="5" t="s">
        <v>74</v>
      </c>
      <c r="R66" s="5" t="s">
        <v>393</v>
      </c>
      <c r="S66" s="5"/>
      <c r="T66" s="5"/>
      <c r="U66" s="5"/>
      <c r="V66" s="5"/>
      <c r="W66" s="5"/>
      <c r="X66" s="5"/>
      <c r="Y66" s="5"/>
      <c r="Z66" s="41" t="s">
        <v>42</v>
      </c>
      <c r="AA66" s="41" t="s">
        <v>42</v>
      </c>
      <c r="AB66" s="41" t="s">
        <v>42</v>
      </c>
      <c r="AC66" s="5"/>
      <c r="AD66" s="5"/>
      <c r="AE66" s="9"/>
      <c r="AF66" s="42" t="s">
        <v>394</v>
      </c>
      <c r="AH66" s="6"/>
    </row>
    <row r="67" spans="1:34" s="1" customFormat="1" ht="76.5" x14ac:dyDescent="0.2">
      <c r="A67" s="36">
        <v>1.4019999999999999</v>
      </c>
      <c r="B67" s="37" t="s">
        <v>395</v>
      </c>
      <c r="C67" s="5" t="s">
        <v>32</v>
      </c>
      <c r="D67" s="5" t="s">
        <v>387</v>
      </c>
      <c r="E67" s="9" t="s">
        <v>396</v>
      </c>
      <c r="F67" s="9" t="s">
        <v>390</v>
      </c>
      <c r="G67" s="1" t="s">
        <v>210</v>
      </c>
      <c r="H67" s="1" t="s">
        <v>37</v>
      </c>
      <c r="I67" s="1" t="s">
        <v>38</v>
      </c>
      <c r="J67" s="38" t="s">
        <v>397</v>
      </c>
      <c r="K67" s="39"/>
      <c r="L67" s="40"/>
      <c r="M67" s="6" t="s">
        <v>65</v>
      </c>
      <c r="N67" s="5" t="s">
        <v>398</v>
      </c>
      <c r="O67" s="5">
        <v>0</v>
      </c>
      <c r="P67" s="5" t="s">
        <v>399</v>
      </c>
      <c r="Q67" s="5" t="s">
        <v>74</v>
      </c>
      <c r="R67" s="5" t="s">
        <v>400</v>
      </c>
      <c r="S67" s="5"/>
      <c r="T67" s="5"/>
      <c r="U67" s="5"/>
      <c r="V67" s="5"/>
      <c r="W67" s="5"/>
      <c r="X67" s="5"/>
      <c r="Y67" s="5"/>
      <c r="Z67" s="41" t="s">
        <v>42</v>
      </c>
      <c r="AA67" s="41" t="s">
        <v>42</v>
      </c>
      <c r="AB67" s="41"/>
      <c r="AC67" s="5"/>
      <c r="AD67" s="5"/>
      <c r="AE67" s="9"/>
      <c r="AF67" s="42"/>
      <c r="AH67" s="6"/>
    </row>
    <row r="68" spans="1:34" s="1" customFormat="1" ht="51" x14ac:dyDescent="0.2">
      <c r="A68" s="36">
        <v>1.4029999999999998</v>
      </c>
      <c r="B68" s="37" t="s">
        <v>401</v>
      </c>
      <c r="C68" s="5" t="s">
        <v>32</v>
      </c>
      <c r="D68" s="5" t="s">
        <v>387</v>
      </c>
      <c r="E68" s="9" t="s">
        <v>402</v>
      </c>
      <c r="F68" s="9" t="s">
        <v>403</v>
      </c>
      <c r="G68" s="1" t="s">
        <v>210</v>
      </c>
      <c r="H68" s="1" t="s">
        <v>37</v>
      </c>
      <c r="I68" s="1" t="s">
        <v>89</v>
      </c>
      <c r="J68" s="38">
        <v>24.367389317467033</v>
      </c>
      <c r="K68" s="39">
        <v>495000</v>
      </c>
      <c r="L68" s="40">
        <f>J68/K68*1000000</f>
        <v>49.227049126196029</v>
      </c>
      <c r="M68" s="6" t="s">
        <v>65</v>
      </c>
      <c r="N68" s="5" t="s">
        <v>404</v>
      </c>
      <c r="O68" s="5">
        <v>0</v>
      </c>
      <c r="P68" s="5" t="s">
        <v>405</v>
      </c>
      <c r="Q68" s="5" t="s">
        <v>74</v>
      </c>
      <c r="R68" s="5" t="s">
        <v>406</v>
      </c>
      <c r="S68" s="5"/>
      <c r="T68" s="5"/>
      <c r="U68" s="5"/>
      <c r="V68" s="5"/>
      <c r="W68" s="5"/>
      <c r="X68" s="5"/>
      <c r="Y68" s="5"/>
      <c r="Z68" s="41" t="s">
        <v>42</v>
      </c>
      <c r="AA68" s="41" t="s">
        <v>42</v>
      </c>
      <c r="AB68" s="41" t="s">
        <v>42</v>
      </c>
      <c r="AC68" s="5"/>
      <c r="AD68" s="5"/>
      <c r="AE68" s="9"/>
      <c r="AF68" s="42" t="s">
        <v>394</v>
      </c>
    </row>
    <row r="69" spans="1:34" s="1" customFormat="1" ht="63.75" x14ac:dyDescent="0.2">
      <c r="A69" s="36">
        <v>1.4039999999999997</v>
      </c>
      <c r="B69" s="37" t="s">
        <v>407</v>
      </c>
      <c r="C69" s="5" t="s">
        <v>32</v>
      </c>
      <c r="D69" s="5" t="s">
        <v>387</v>
      </c>
      <c r="E69" s="9" t="s">
        <v>408</v>
      </c>
      <c r="F69" s="9" t="s">
        <v>409</v>
      </c>
      <c r="G69" s="1" t="s">
        <v>210</v>
      </c>
      <c r="H69" s="1" t="s">
        <v>37</v>
      </c>
      <c r="I69" s="1" t="s">
        <v>89</v>
      </c>
      <c r="J69" s="38">
        <v>0.70632674433213993</v>
      </c>
      <c r="K69" s="39">
        <v>10000</v>
      </c>
      <c r="L69" s="40">
        <f>J69/K69*1000000</f>
        <v>70.632674433213992</v>
      </c>
      <c r="M69" s="6" t="s">
        <v>65</v>
      </c>
      <c r="N69" s="5" t="s">
        <v>410</v>
      </c>
      <c r="O69" s="5">
        <v>0</v>
      </c>
      <c r="P69" s="5" t="s">
        <v>411</v>
      </c>
      <c r="Q69" s="5" t="s">
        <v>74</v>
      </c>
      <c r="R69" s="5" t="s">
        <v>412</v>
      </c>
      <c r="S69" s="5"/>
      <c r="T69" s="5"/>
      <c r="U69" s="5"/>
      <c r="V69" s="5"/>
      <c r="W69" s="5"/>
      <c r="X69" s="5"/>
      <c r="Y69" s="5"/>
      <c r="Z69" s="41" t="s">
        <v>42</v>
      </c>
      <c r="AA69" s="41" t="s">
        <v>42</v>
      </c>
      <c r="AB69" s="41" t="s">
        <v>42</v>
      </c>
      <c r="AC69" s="5"/>
      <c r="AD69" s="5"/>
      <c r="AE69" s="9"/>
      <c r="AF69" s="42" t="s">
        <v>394</v>
      </c>
    </row>
    <row r="70" spans="1:34" s="1" customFormat="1" ht="76.5" x14ac:dyDescent="0.2">
      <c r="A70" s="36">
        <v>1.405</v>
      </c>
      <c r="B70" s="37" t="s">
        <v>413</v>
      </c>
      <c r="C70" s="5" t="s">
        <v>32</v>
      </c>
      <c r="D70" s="5" t="s">
        <v>387</v>
      </c>
      <c r="E70" s="9" t="s">
        <v>414</v>
      </c>
      <c r="F70" s="9" t="s">
        <v>415</v>
      </c>
      <c r="G70" s="1" t="s">
        <v>210</v>
      </c>
      <c r="H70" s="1" t="s">
        <v>37</v>
      </c>
      <c r="I70" s="1" t="s">
        <v>89</v>
      </c>
      <c r="J70" s="38" t="s">
        <v>64</v>
      </c>
      <c r="K70" s="39"/>
      <c r="L70" s="40"/>
      <c r="M70" s="6" t="s">
        <v>416</v>
      </c>
      <c r="N70" s="5" t="s">
        <v>417</v>
      </c>
      <c r="O70" s="5" t="s">
        <v>418</v>
      </c>
      <c r="P70" s="5" t="s">
        <v>419</v>
      </c>
      <c r="Q70" s="5" t="s">
        <v>420</v>
      </c>
      <c r="R70" s="5">
        <v>0</v>
      </c>
      <c r="S70" s="5"/>
      <c r="T70" s="5"/>
      <c r="U70" s="5"/>
      <c r="V70" s="5"/>
      <c r="W70" s="5"/>
      <c r="X70" s="5"/>
      <c r="Y70" s="5"/>
      <c r="Z70" s="41" t="s">
        <v>42</v>
      </c>
      <c r="AA70" s="41" t="s">
        <v>42</v>
      </c>
      <c r="AB70" s="41" t="s">
        <v>42</v>
      </c>
      <c r="AC70" s="5"/>
      <c r="AD70" s="5"/>
      <c r="AE70" s="9"/>
      <c r="AF70" s="42"/>
    </row>
    <row r="71" spans="1:34" s="1" customFormat="1" ht="140.25" x14ac:dyDescent="0.2">
      <c r="A71" s="36">
        <v>1.4059999999999995</v>
      </c>
      <c r="B71" s="37" t="s">
        <v>421</v>
      </c>
      <c r="C71" s="5" t="s">
        <v>32</v>
      </c>
      <c r="D71" s="5" t="s">
        <v>387</v>
      </c>
      <c r="E71" s="9" t="s">
        <v>422</v>
      </c>
      <c r="F71" s="9" t="s">
        <v>423</v>
      </c>
      <c r="G71" s="1" t="s">
        <v>210</v>
      </c>
      <c r="H71" s="1" t="s">
        <v>37</v>
      </c>
      <c r="I71" s="1" t="s">
        <v>89</v>
      </c>
      <c r="J71" s="38">
        <v>128.06612393798099</v>
      </c>
      <c r="K71" s="39">
        <v>510000</v>
      </c>
      <c r="L71" s="40">
        <f>J71/K71*1000000</f>
        <v>251.11004693721765</v>
      </c>
      <c r="M71" s="6" t="s">
        <v>65</v>
      </c>
      <c r="N71" s="5" t="s">
        <v>424</v>
      </c>
      <c r="O71" s="5">
        <v>0</v>
      </c>
      <c r="P71" s="5" t="s">
        <v>425</v>
      </c>
      <c r="Q71" s="5" t="s">
        <v>426</v>
      </c>
      <c r="R71" s="5" t="s">
        <v>427</v>
      </c>
      <c r="S71" s="5"/>
      <c r="T71" s="5"/>
      <c r="U71" s="5"/>
      <c r="V71" s="5"/>
      <c r="W71" s="5"/>
      <c r="X71" s="5"/>
      <c r="Y71" s="5"/>
      <c r="Z71" s="41" t="s">
        <v>42</v>
      </c>
      <c r="AA71" s="41" t="s">
        <v>42</v>
      </c>
      <c r="AB71" s="41" t="s">
        <v>42</v>
      </c>
      <c r="AC71" s="5"/>
      <c r="AD71" s="5"/>
      <c r="AE71" s="9"/>
      <c r="AF71" s="42" t="s">
        <v>394</v>
      </c>
    </row>
    <row r="72" spans="1:34" s="1" customFormat="1" ht="102" x14ac:dyDescent="0.2">
      <c r="A72" s="36">
        <v>1.4069999999999994</v>
      </c>
      <c r="B72" s="37" t="s">
        <v>428</v>
      </c>
      <c r="C72" s="5" t="s">
        <v>32</v>
      </c>
      <c r="D72" s="5" t="s">
        <v>387</v>
      </c>
      <c r="E72" s="9" t="s">
        <v>429</v>
      </c>
      <c r="F72" s="9" t="s">
        <v>430</v>
      </c>
      <c r="G72" s="1" t="s">
        <v>130</v>
      </c>
      <c r="H72" s="1" t="s">
        <v>106</v>
      </c>
      <c r="I72" s="1" t="s">
        <v>89</v>
      </c>
      <c r="J72" s="38">
        <v>9.8004112797920264</v>
      </c>
      <c r="K72" s="39"/>
      <c r="L72" s="40"/>
      <c r="M72" s="6" t="s">
        <v>416</v>
      </c>
      <c r="N72" s="5" t="s">
        <v>431</v>
      </c>
      <c r="O72" s="5" t="s">
        <v>418</v>
      </c>
      <c r="P72" s="5" t="s">
        <v>419</v>
      </c>
      <c r="Q72" s="5" t="s">
        <v>420</v>
      </c>
      <c r="R72" s="5">
        <v>0</v>
      </c>
      <c r="S72" s="5"/>
      <c r="T72" s="5"/>
      <c r="U72" s="5"/>
      <c r="V72" s="5"/>
      <c r="W72" s="5"/>
      <c r="X72" s="5"/>
      <c r="Y72" s="5"/>
      <c r="Z72" s="41" t="s">
        <v>42</v>
      </c>
      <c r="AA72" s="41" t="s">
        <v>42</v>
      </c>
      <c r="AB72" s="41" t="s">
        <v>42</v>
      </c>
      <c r="AC72" s="5"/>
      <c r="AD72" s="5"/>
      <c r="AE72" s="9"/>
      <c r="AF72" s="42" t="s">
        <v>432</v>
      </c>
    </row>
    <row r="73" spans="1:34" s="1" customFormat="1" ht="51" x14ac:dyDescent="0.2">
      <c r="A73" s="36">
        <v>1.4079999999999993</v>
      </c>
      <c r="B73" s="37" t="s">
        <v>433</v>
      </c>
      <c r="C73" s="5" t="s">
        <v>32</v>
      </c>
      <c r="D73" s="5" t="s">
        <v>387</v>
      </c>
      <c r="E73" s="9" t="s">
        <v>434</v>
      </c>
      <c r="F73" s="9" t="s">
        <v>435</v>
      </c>
      <c r="G73" s="1" t="s">
        <v>210</v>
      </c>
      <c r="H73" s="1" t="s">
        <v>37</v>
      </c>
      <c r="I73" s="1" t="s">
        <v>89</v>
      </c>
      <c r="J73" s="38">
        <v>0.35901410371596221</v>
      </c>
      <c r="K73" s="39">
        <v>1000</v>
      </c>
      <c r="L73" s="40">
        <f>J73/K73*1000000</f>
        <v>359.01410371596222</v>
      </c>
      <c r="M73" s="6" t="s">
        <v>65</v>
      </c>
      <c r="N73" s="5" t="s">
        <v>436</v>
      </c>
      <c r="O73" s="5">
        <v>0</v>
      </c>
      <c r="P73" s="5" t="s">
        <v>437</v>
      </c>
      <c r="Q73" s="5" t="s">
        <v>420</v>
      </c>
      <c r="R73" s="5">
        <v>0</v>
      </c>
      <c r="S73" s="5"/>
      <c r="T73" s="5"/>
      <c r="U73" s="5"/>
      <c r="V73" s="5"/>
      <c r="W73" s="5"/>
      <c r="X73" s="5"/>
      <c r="Y73" s="5"/>
      <c r="Z73" s="41" t="s">
        <v>42</v>
      </c>
      <c r="AA73" s="41" t="s">
        <v>42</v>
      </c>
      <c r="AB73" s="41" t="s">
        <v>42</v>
      </c>
      <c r="AC73" s="5"/>
      <c r="AD73" s="5"/>
      <c r="AE73" s="9"/>
      <c r="AF73" s="42" t="s">
        <v>394</v>
      </c>
    </row>
    <row r="74" spans="1:34" s="1" customFormat="1" ht="114.75" x14ac:dyDescent="0.2">
      <c r="A74" s="36">
        <v>1.4089999999999991</v>
      </c>
      <c r="B74" s="37" t="s">
        <v>438</v>
      </c>
      <c r="C74" s="5" t="s">
        <v>32</v>
      </c>
      <c r="D74" s="5" t="s">
        <v>387</v>
      </c>
      <c r="E74" s="9" t="s">
        <v>439</v>
      </c>
      <c r="F74" s="9" t="s">
        <v>415</v>
      </c>
      <c r="G74" s="1" t="s">
        <v>105</v>
      </c>
      <c r="H74" s="1" t="s">
        <v>106</v>
      </c>
      <c r="I74" s="1" t="s">
        <v>89</v>
      </c>
      <c r="J74" s="38">
        <v>21.971040761720822</v>
      </c>
      <c r="K74" s="39">
        <v>54000</v>
      </c>
      <c r="L74" s="40">
        <f>J74/K74*1000000</f>
        <v>406.87112521705228</v>
      </c>
      <c r="M74" s="6" t="s">
        <v>416</v>
      </c>
      <c r="N74" s="5" t="s">
        <v>440</v>
      </c>
      <c r="O74" s="5" t="s">
        <v>441</v>
      </c>
      <c r="P74" s="5" t="s">
        <v>442</v>
      </c>
      <c r="Q74" s="5" t="s">
        <v>443</v>
      </c>
      <c r="R74" s="5" t="s">
        <v>444</v>
      </c>
      <c r="S74" s="5"/>
      <c r="T74" s="5"/>
      <c r="U74" s="5"/>
      <c r="V74" s="5"/>
      <c r="W74" s="5"/>
      <c r="X74" s="5"/>
      <c r="Y74" s="5"/>
      <c r="Z74" s="41" t="s">
        <v>42</v>
      </c>
      <c r="AA74" s="41" t="s">
        <v>42</v>
      </c>
      <c r="AB74" s="41" t="s">
        <v>42</v>
      </c>
      <c r="AC74" s="5"/>
      <c r="AD74" s="5"/>
      <c r="AE74" s="9"/>
      <c r="AF74" s="42" t="s">
        <v>394</v>
      </c>
    </row>
    <row r="75" spans="1:34" s="1" customFormat="1" ht="114.75" x14ac:dyDescent="0.2">
      <c r="A75" s="36">
        <v>1.41</v>
      </c>
      <c r="B75" s="37" t="s">
        <v>445</v>
      </c>
      <c r="C75" s="5" t="s">
        <v>32</v>
      </c>
      <c r="D75" s="5" t="s">
        <v>387</v>
      </c>
      <c r="E75" s="9" t="s">
        <v>446</v>
      </c>
      <c r="F75" s="9" t="s">
        <v>415</v>
      </c>
      <c r="G75" s="1" t="s">
        <v>210</v>
      </c>
      <c r="H75" s="1" t="s">
        <v>37</v>
      </c>
      <c r="I75" s="1" t="s">
        <v>89</v>
      </c>
      <c r="J75" s="38">
        <v>154.75928339218211</v>
      </c>
      <c r="K75" s="39">
        <v>185000</v>
      </c>
      <c r="L75" s="40">
        <f>J75/K75*1000000</f>
        <v>836.5366669847682</v>
      </c>
      <c r="M75" s="6" t="s">
        <v>416</v>
      </c>
      <c r="N75" s="5" t="s">
        <v>447</v>
      </c>
      <c r="O75" s="5" t="s">
        <v>448</v>
      </c>
      <c r="P75" s="5" t="s">
        <v>449</v>
      </c>
      <c r="Q75" s="5" t="s">
        <v>420</v>
      </c>
      <c r="R75" s="5">
        <v>0</v>
      </c>
      <c r="S75" s="5"/>
      <c r="T75" s="5"/>
      <c r="U75" s="5"/>
      <c r="V75" s="5"/>
      <c r="W75" s="5"/>
      <c r="X75" s="5"/>
      <c r="Y75" s="5"/>
      <c r="Z75" s="41" t="s">
        <v>42</v>
      </c>
      <c r="AA75" s="41" t="s">
        <v>42</v>
      </c>
      <c r="AB75" s="41" t="s">
        <v>42</v>
      </c>
      <c r="AC75" s="5"/>
      <c r="AD75" s="5"/>
      <c r="AE75" s="9"/>
      <c r="AF75" s="42" t="s">
        <v>394</v>
      </c>
    </row>
    <row r="76" spans="1:34" s="1" customFormat="1" ht="127.5" x14ac:dyDescent="0.2">
      <c r="A76" s="36">
        <v>1.4109999999999989</v>
      </c>
      <c r="B76" s="37" t="s">
        <v>450</v>
      </c>
      <c r="C76" s="5" t="s">
        <v>32</v>
      </c>
      <c r="D76" s="5" t="s">
        <v>387</v>
      </c>
      <c r="E76" s="9" t="s">
        <v>451</v>
      </c>
      <c r="F76" s="9" t="s">
        <v>452</v>
      </c>
      <c r="G76" s="1" t="s">
        <v>122</v>
      </c>
      <c r="H76" s="1" t="s">
        <v>122</v>
      </c>
      <c r="I76" s="1" t="s">
        <v>150</v>
      </c>
      <c r="J76" s="38">
        <v>140.06462008935614</v>
      </c>
      <c r="K76" s="39">
        <v>770000</v>
      </c>
      <c r="L76" s="40">
        <f>J76/K76*1000000</f>
        <v>181.90210401215083</v>
      </c>
      <c r="M76" s="6" t="s">
        <v>65</v>
      </c>
      <c r="N76" s="5" t="s">
        <v>453</v>
      </c>
      <c r="O76" s="5">
        <v>0</v>
      </c>
      <c r="P76" s="5" t="s">
        <v>454</v>
      </c>
      <c r="Q76" s="5" t="s">
        <v>455</v>
      </c>
      <c r="R76" s="5" t="s">
        <v>456</v>
      </c>
      <c r="S76" s="5"/>
      <c r="T76" s="5"/>
      <c r="U76" s="5"/>
      <c r="V76" s="5"/>
      <c r="W76" s="5"/>
      <c r="X76" s="5"/>
      <c r="Y76" s="5"/>
      <c r="Z76" s="41" t="s">
        <v>42</v>
      </c>
      <c r="AA76" s="41" t="s">
        <v>42</v>
      </c>
      <c r="AB76" s="41" t="s">
        <v>42</v>
      </c>
      <c r="AC76" s="5"/>
      <c r="AD76" s="5"/>
      <c r="AE76" s="9"/>
      <c r="AF76" s="42" t="s">
        <v>394</v>
      </c>
    </row>
    <row r="77" spans="1:34" s="1" customFormat="1" ht="140.25" x14ac:dyDescent="0.2">
      <c r="A77" s="36">
        <v>1.4119999999999988</v>
      </c>
      <c r="B77" s="37" t="s">
        <v>457</v>
      </c>
      <c r="C77" s="5" t="s">
        <v>32</v>
      </c>
      <c r="D77" s="5" t="s">
        <v>387</v>
      </c>
      <c r="E77" s="9" t="s">
        <v>458</v>
      </c>
      <c r="F77" s="9" t="s">
        <v>459</v>
      </c>
      <c r="G77" s="1" t="s">
        <v>105</v>
      </c>
      <c r="H77" s="1" t="s">
        <v>106</v>
      </c>
      <c r="I77" s="1" t="s">
        <v>89</v>
      </c>
      <c r="J77" s="38" t="s">
        <v>64</v>
      </c>
      <c r="K77" s="39"/>
      <c r="L77" s="40"/>
      <c r="M77" s="6" t="s">
        <v>65</v>
      </c>
      <c r="N77" s="5" t="s">
        <v>460</v>
      </c>
      <c r="O77" s="5">
        <v>0</v>
      </c>
      <c r="P77" s="5" t="s">
        <v>461</v>
      </c>
      <c r="Q77" s="5" t="s">
        <v>74</v>
      </c>
      <c r="R77" s="5">
        <v>0</v>
      </c>
      <c r="S77" s="5"/>
      <c r="T77" s="5"/>
      <c r="U77" s="5"/>
      <c r="V77" s="5"/>
      <c r="W77" s="5"/>
      <c r="X77" s="5"/>
      <c r="Y77" s="5"/>
      <c r="Z77" s="41" t="s">
        <v>42</v>
      </c>
      <c r="AA77" s="41" t="s">
        <v>42</v>
      </c>
      <c r="AB77" s="41" t="s">
        <v>42</v>
      </c>
      <c r="AC77" s="5"/>
      <c r="AD77" s="5"/>
      <c r="AE77" s="9"/>
      <c r="AF77" s="42"/>
    </row>
    <row r="78" spans="1:34" s="1" customFormat="1" ht="76.5" x14ac:dyDescent="0.2">
      <c r="A78" s="36">
        <v>1.4129999999999987</v>
      </c>
      <c r="B78" s="37" t="s">
        <v>462</v>
      </c>
      <c r="C78" s="5" t="s">
        <v>32</v>
      </c>
      <c r="D78" s="5" t="s">
        <v>387</v>
      </c>
      <c r="E78" s="9" t="s">
        <v>463</v>
      </c>
      <c r="F78" s="9" t="s">
        <v>464</v>
      </c>
      <c r="G78" s="1" t="s">
        <v>149</v>
      </c>
      <c r="H78" s="1" t="s">
        <v>123</v>
      </c>
      <c r="I78" s="1" t="s">
        <v>38</v>
      </c>
      <c r="J78" s="38">
        <v>3.6826640363561358</v>
      </c>
      <c r="K78" s="39">
        <v>505000</v>
      </c>
      <c r="L78" s="40">
        <f>J78/K78*1000000</f>
        <v>7.2924040323883874</v>
      </c>
      <c r="M78" s="6" t="s">
        <v>65</v>
      </c>
      <c r="N78" s="5" t="s">
        <v>465</v>
      </c>
      <c r="O78" s="5">
        <v>0</v>
      </c>
      <c r="P78" s="5" t="s">
        <v>466</v>
      </c>
      <c r="Q78" s="5" t="s">
        <v>74</v>
      </c>
      <c r="R78" s="5" t="s">
        <v>467</v>
      </c>
      <c r="S78" s="5"/>
      <c r="T78" s="5"/>
      <c r="U78" s="5"/>
      <c r="V78" s="5"/>
      <c r="W78" s="5"/>
      <c r="X78" s="5"/>
      <c r="Y78" s="5"/>
      <c r="Z78" s="41" t="s">
        <v>42</v>
      </c>
      <c r="AA78" s="41" t="s">
        <v>42</v>
      </c>
      <c r="AB78" s="41" t="s">
        <v>42</v>
      </c>
      <c r="AC78" s="5"/>
      <c r="AD78" s="5"/>
      <c r="AE78" s="9"/>
      <c r="AF78" s="42" t="s">
        <v>394</v>
      </c>
    </row>
    <row r="79" spans="1:34" s="1" customFormat="1" ht="89.25" x14ac:dyDescent="0.2">
      <c r="A79" s="36">
        <v>1.4139999999999999</v>
      </c>
      <c r="B79" s="37" t="s">
        <v>468</v>
      </c>
      <c r="C79" s="5" t="s">
        <v>32</v>
      </c>
      <c r="D79" s="5" t="s">
        <v>387</v>
      </c>
      <c r="E79" s="9" t="s">
        <v>469</v>
      </c>
      <c r="F79" s="9" t="s">
        <v>470</v>
      </c>
      <c r="G79" s="1" t="s">
        <v>130</v>
      </c>
      <c r="H79" s="1" t="s">
        <v>106</v>
      </c>
      <c r="I79" s="1" t="s">
        <v>131</v>
      </c>
      <c r="J79" s="38">
        <v>45.206067041195517</v>
      </c>
      <c r="K79" s="39">
        <v>65000</v>
      </c>
      <c r="L79" s="40">
        <f>J79/K79*1000000</f>
        <v>695.4779544799311</v>
      </c>
      <c r="M79" s="6" t="s">
        <v>65</v>
      </c>
      <c r="N79" s="5" t="s">
        <v>471</v>
      </c>
      <c r="O79" s="5">
        <v>0</v>
      </c>
      <c r="P79" s="5" t="s">
        <v>472</v>
      </c>
      <c r="Q79" s="5" t="s">
        <v>473</v>
      </c>
      <c r="R79" s="5" t="s">
        <v>474</v>
      </c>
      <c r="S79" s="5"/>
      <c r="T79" s="5"/>
      <c r="U79" s="5"/>
      <c r="V79" s="5"/>
      <c r="W79" s="5"/>
      <c r="X79" s="5"/>
      <c r="Y79" s="5"/>
      <c r="Z79" s="41" t="s">
        <v>42</v>
      </c>
      <c r="AA79" s="41" t="s">
        <v>42</v>
      </c>
      <c r="AB79" s="41" t="s">
        <v>42</v>
      </c>
      <c r="AC79" s="5"/>
      <c r="AD79" s="5"/>
      <c r="AE79" s="9"/>
      <c r="AF79" s="42" t="s">
        <v>394</v>
      </c>
    </row>
    <row r="80" spans="1:34" s="1" customFormat="1" ht="89.25" x14ac:dyDescent="0.2">
      <c r="A80" s="36">
        <v>1.415</v>
      </c>
      <c r="B80" s="37" t="s">
        <v>475</v>
      </c>
      <c r="C80" s="5" t="s">
        <v>32</v>
      </c>
      <c r="D80" s="5" t="s">
        <v>387</v>
      </c>
      <c r="E80" s="9" t="s">
        <v>476</v>
      </c>
      <c r="F80" s="9" t="s">
        <v>477</v>
      </c>
      <c r="G80" s="1" t="s">
        <v>105</v>
      </c>
      <c r="H80" s="1" t="s">
        <v>106</v>
      </c>
      <c r="I80" s="1" t="s">
        <v>89</v>
      </c>
      <c r="J80" s="38" t="s">
        <v>237</v>
      </c>
      <c r="K80" s="39"/>
      <c r="L80" s="40"/>
      <c r="M80" s="6" t="s">
        <v>65</v>
      </c>
      <c r="N80" s="5" t="s">
        <v>478</v>
      </c>
      <c r="O80" s="5">
        <v>0</v>
      </c>
      <c r="P80" s="5" t="s">
        <v>479</v>
      </c>
      <c r="Q80" s="5">
        <v>0</v>
      </c>
      <c r="R80" s="5" t="s">
        <v>480</v>
      </c>
      <c r="S80" s="5"/>
      <c r="T80" s="5"/>
      <c r="U80" s="5"/>
      <c r="V80" s="5"/>
      <c r="W80" s="5"/>
      <c r="X80" s="5"/>
      <c r="Y80" s="5"/>
      <c r="Z80" s="41" t="s">
        <v>42</v>
      </c>
      <c r="AA80" s="41" t="s">
        <v>42</v>
      </c>
      <c r="AB80" s="41" t="s">
        <v>42</v>
      </c>
      <c r="AC80" s="5"/>
      <c r="AD80" s="5"/>
      <c r="AE80" s="9"/>
      <c r="AF80" s="42" t="s">
        <v>481</v>
      </c>
    </row>
    <row r="81" spans="1:32" s="1" customFormat="1" ht="51" x14ac:dyDescent="0.2">
      <c r="A81" s="36">
        <v>1.4179999999999999</v>
      </c>
      <c r="B81" s="37" t="s">
        <v>482</v>
      </c>
      <c r="C81" s="5" t="s">
        <v>32</v>
      </c>
      <c r="D81" s="5" t="s">
        <v>387</v>
      </c>
      <c r="E81" s="9" t="s">
        <v>483</v>
      </c>
      <c r="F81" s="9" t="s">
        <v>484</v>
      </c>
      <c r="G81" s="1" t="s">
        <v>210</v>
      </c>
      <c r="H81" s="1" t="s">
        <v>37</v>
      </c>
      <c r="J81" s="38" t="s">
        <v>64</v>
      </c>
      <c r="K81" s="39"/>
      <c r="L81" s="40"/>
      <c r="M81" s="6" t="s">
        <v>39</v>
      </c>
      <c r="N81" s="5" t="s">
        <v>485</v>
      </c>
      <c r="O81" s="5" t="s">
        <v>486</v>
      </c>
      <c r="P81" s="5">
        <v>0</v>
      </c>
      <c r="Q81" s="5">
        <v>0</v>
      </c>
      <c r="R81" s="5">
        <v>0</v>
      </c>
      <c r="S81" s="5"/>
      <c r="T81" s="5"/>
      <c r="U81" s="5"/>
      <c r="V81" s="5"/>
      <c r="W81" s="5"/>
      <c r="X81" s="5"/>
      <c r="Y81" s="5"/>
      <c r="Z81" s="41" t="s">
        <v>42</v>
      </c>
      <c r="AA81" s="41" t="s">
        <v>42</v>
      </c>
      <c r="AB81" s="41" t="s">
        <v>42</v>
      </c>
      <c r="AC81" s="5"/>
      <c r="AD81" s="5"/>
      <c r="AE81" s="9"/>
      <c r="AF81" s="42"/>
    </row>
    <row r="82" spans="1:32" s="1" customFormat="1" ht="63.75" x14ac:dyDescent="0.2">
      <c r="A82" s="36">
        <v>1.419</v>
      </c>
      <c r="B82" s="37" t="s">
        <v>487</v>
      </c>
      <c r="C82" s="5" t="s">
        <v>32</v>
      </c>
      <c r="D82" s="5" t="s">
        <v>387</v>
      </c>
      <c r="E82" s="9" t="s">
        <v>488</v>
      </c>
      <c r="F82" s="9" t="s">
        <v>484</v>
      </c>
      <c r="G82" s="1" t="s">
        <v>189</v>
      </c>
      <c r="H82" s="1" t="s">
        <v>190</v>
      </c>
      <c r="I82" s="1" t="s">
        <v>191</v>
      </c>
      <c r="J82" s="38" t="s">
        <v>117</v>
      </c>
      <c r="K82" s="39"/>
      <c r="L82" s="40"/>
      <c r="M82" s="6" t="s">
        <v>39</v>
      </c>
      <c r="N82" s="5" t="s">
        <v>489</v>
      </c>
      <c r="O82" s="5" t="s">
        <v>490</v>
      </c>
      <c r="P82" s="5">
        <v>0</v>
      </c>
      <c r="Q82" s="5">
        <v>0</v>
      </c>
      <c r="R82" s="5">
        <v>0</v>
      </c>
      <c r="S82" s="5"/>
      <c r="T82" s="5"/>
      <c r="U82" s="5"/>
      <c r="V82" s="5"/>
      <c r="W82" s="5"/>
      <c r="X82" s="5"/>
      <c r="Y82" s="5"/>
      <c r="Z82" s="41" t="s">
        <v>42</v>
      </c>
      <c r="AA82" s="41" t="s">
        <v>42</v>
      </c>
      <c r="AB82" s="41" t="s">
        <v>42</v>
      </c>
      <c r="AC82" s="5"/>
      <c r="AD82" s="5"/>
      <c r="AE82" s="9"/>
      <c r="AF82" s="42"/>
    </row>
    <row r="83" spans="1:32" s="1" customFormat="1" ht="27.6" customHeight="1" x14ac:dyDescent="0.2">
      <c r="A83" s="36">
        <v>1.42</v>
      </c>
      <c r="B83" s="37" t="s">
        <v>491</v>
      </c>
      <c r="C83" s="5" t="s">
        <v>32</v>
      </c>
      <c r="D83" s="5" t="s">
        <v>387</v>
      </c>
      <c r="E83" s="9" t="s">
        <v>492</v>
      </c>
      <c r="F83" s="9" t="s">
        <v>493</v>
      </c>
      <c r="G83" s="1" t="s">
        <v>58</v>
      </c>
      <c r="H83" s="1" t="s">
        <v>58</v>
      </c>
      <c r="I83" s="1" t="s">
        <v>89</v>
      </c>
      <c r="J83" s="38" t="s">
        <v>117</v>
      </c>
      <c r="K83" s="39"/>
      <c r="L83" s="40"/>
      <c r="M83" s="6" t="s">
        <v>39</v>
      </c>
      <c r="N83" s="5" t="s">
        <v>268</v>
      </c>
      <c r="O83" s="5" t="s">
        <v>269</v>
      </c>
      <c r="P83" s="5">
        <v>0</v>
      </c>
      <c r="Q83" s="5">
        <v>0</v>
      </c>
      <c r="R83" s="5">
        <v>0</v>
      </c>
      <c r="S83" s="5"/>
      <c r="T83" s="5"/>
      <c r="U83" s="5"/>
      <c r="V83" s="5"/>
      <c r="W83" s="5"/>
      <c r="X83" s="5"/>
      <c r="Y83" s="5"/>
      <c r="Z83" s="41" t="s">
        <v>42</v>
      </c>
      <c r="AA83" s="41" t="s">
        <v>42</v>
      </c>
      <c r="AB83" s="41" t="s">
        <v>42</v>
      </c>
      <c r="AC83" s="5"/>
      <c r="AD83" s="5"/>
      <c r="AE83" s="9"/>
      <c r="AF83" s="42"/>
    </row>
    <row r="84" spans="1:32" s="1" customFormat="1" ht="51" x14ac:dyDescent="0.2">
      <c r="A84" s="36">
        <v>1.421</v>
      </c>
      <c r="B84" s="37" t="s">
        <v>494</v>
      </c>
      <c r="C84" s="5" t="s">
        <v>32</v>
      </c>
      <c r="D84" s="5" t="s">
        <v>387</v>
      </c>
      <c r="E84" s="9" t="s">
        <v>495</v>
      </c>
      <c r="F84" s="9" t="s">
        <v>496</v>
      </c>
      <c r="G84" s="1" t="s">
        <v>161</v>
      </c>
      <c r="H84" s="1" t="s">
        <v>161</v>
      </c>
      <c r="J84" s="38" t="s">
        <v>117</v>
      </c>
      <c r="K84" s="39"/>
      <c r="L84" s="40"/>
      <c r="M84" s="6" t="s">
        <v>39</v>
      </c>
      <c r="N84" s="5" t="s">
        <v>497</v>
      </c>
      <c r="O84" s="5" t="s">
        <v>498</v>
      </c>
      <c r="P84" s="5">
        <v>0</v>
      </c>
      <c r="Q84" s="5">
        <v>0</v>
      </c>
      <c r="R84" s="5">
        <v>0</v>
      </c>
      <c r="S84" s="5"/>
      <c r="T84" s="5"/>
      <c r="U84" s="5"/>
      <c r="V84" s="5"/>
      <c r="W84" s="5"/>
      <c r="X84" s="5"/>
      <c r="Y84" s="5"/>
      <c r="Z84" s="41" t="s">
        <v>42</v>
      </c>
      <c r="AA84" s="41" t="s">
        <v>42</v>
      </c>
      <c r="AB84" s="41" t="s">
        <v>42</v>
      </c>
      <c r="AC84" s="5"/>
      <c r="AD84" s="5"/>
      <c r="AE84" s="9"/>
      <c r="AF84" s="42"/>
    </row>
    <row r="85" spans="1:32" s="1" customFormat="1" ht="51" x14ac:dyDescent="0.2">
      <c r="A85" s="36">
        <v>1.4219999999999999</v>
      </c>
      <c r="B85" s="37" t="s">
        <v>499</v>
      </c>
      <c r="C85" s="5" t="s">
        <v>32</v>
      </c>
      <c r="D85" s="5" t="s">
        <v>387</v>
      </c>
      <c r="E85" s="9" t="s">
        <v>229</v>
      </c>
      <c r="F85" s="9" t="s">
        <v>493</v>
      </c>
      <c r="G85" s="1" t="s">
        <v>58</v>
      </c>
      <c r="H85" s="1" t="s">
        <v>58</v>
      </c>
      <c r="I85" s="1" t="s">
        <v>89</v>
      </c>
      <c r="J85" s="38">
        <v>15.012337074708769</v>
      </c>
      <c r="K85" s="39">
        <v>10000</v>
      </c>
      <c r="L85" s="40">
        <f>J85/K85*1000000</f>
        <v>1501.2337074708769</v>
      </c>
      <c r="M85" s="6" t="s">
        <v>39</v>
      </c>
      <c r="N85" s="5" t="s">
        <v>500</v>
      </c>
      <c r="O85" s="5" t="s">
        <v>501</v>
      </c>
      <c r="P85" s="5">
        <v>0</v>
      </c>
      <c r="Q85" s="5">
        <v>0</v>
      </c>
      <c r="R85" s="5">
        <v>0</v>
      </c>
      <c r="S85" s="5"/>
      <c r="T85" s="5"/>
      <c r="U85" s="5"/>
      <c r="V85" s="5"/>
      <c r="W85" s="5"/>
      <c r="X85" s="5"/>
      <c r="Y85" s="5"/>
      <c r="Z85" s="41" t="s">
        <v>42</v>
      </c>
      <c r="AA85" s="41" t="s">
        <v>42</v>
      </c>
      <c r="AB85" s="41" t="s">
        <v>42</v>
      </c>
      <c r="AC85" s="5"/>
      <c r="AD85" s="5"/>
      <c r="AE85" s="9"/>
      <c r="AF85" s="42" t="s">
        <v>45</v>
      </c>
    </row>
    <row r="86" spans="1:32" s="1" customFormat="1" ht="20.45" customHeight="1" x14ac:dyDescent="0.2">
      <c r="A86" s="36">
        <v>1.423</v>
      </c>
      <c r="B86" s="37" t="s">
        <v>502</v>
      </c>
      <c r="C86" s="5" t="s">
        <v>32</v>
      </c>
      <c r="D86" s="5" t="s">
        <v>387</v>
      </c>
      <c r="E86" s="9" t="s">
        <v>503</v>
      </c>
      <c r="F86" s="9" t="s">
        <v>504</v>
      </c>
      <c r="G86" s="1" t="s">
        <v>223</v>
      </c>
      <c r="H86" s="1" t="s">
        <v>223</v>
      </c>
      <c r="I86" s="1" t="s">
        <v>225</v>
      </c>
      <c r="J86" s="38">
        <v>10.936166482702848</v>
      </c>
      <c r="K86" s="39">
        <v>225000</v>
      </c>
      <c r="L86" s="40">
        <f>J86/K86*1000000</f>
        <v>48.605184367568214</v>
      </c>
      <c r="M86" s="6" t="s">
        <v>65</v>
      </c>
      <c r="N86" s="5" t="s">
        <v>505</v>
      </c>
      <c r="O86" s="5">
        <v>0</v>
      </c>
      <c r="P86" s="5" t="s">
        <v>506</v>
      </c>
      <c r="Q86" s="5" t="s">
        <v>507</v>
      </c>
      <c r="R86" s="5">
        <v>0</v>
      </c>
      <c r="S86" s="5"/>
      <c r="T86" s="5"/>
      <c r="U86" s="5"/>
      <c r="V86" s="5"/>
      <c r="W86" s="5"/>
      <c r="X86" s="5"/>
      <c r="Y86" s="5"/>
      <c r="Z86" s="41" t="s">
        <v>42</v>
      </c>
      <c r="AA86" s="41" t="s">
        <v>42</v>
      </c>
      <c r="AB86" s="41" t="s">
        <v>42</v>
      </c>
      <c r="AC86" s="5"/>
      <c r="AD86" s="5"/>
      <c r="AE86" s="9"/>
      <c r="AF86" s="42" t="s">
        <v>394</v>
      </c>
    </row>
    <row r="87" spans="1:32" s="1" customFormat="1" ht="16.5" customHeight="1" x14ac:dyDescent="0.2">
      <c r="A87" s="36">
        <v>1.4239999999999999</v>
      </c>
      <c r="B87" s="37" t="s">
        <v>508</v>
      </c>
      <c r="C87" s="5" t="s">
        <v>32</v>
      </c>
      <c r="D87" s="5" t="s">
        <v>387</v>
      </c>
      <c r="E87" s="9" t="s">
        <v>509</v>
      </c>
      <c r="F87" s="9" t="s">
        <v>510</v>
      </c>
      <c r="G87" s="1" t="s">
        <v>58</v>
      </c>
      <c r="H87" s="1" t="s">
        <v>58</v>
      </c>
      <c r="I87" s="1" t="s">
        <v>89</v>
      </c>
      <c r="J87" s="38">
        <v>51.667003281667675</v>
      </c>
      <c r="K87" s="39">
        <v>95000</v>
      </c>
      <c r="L87" s="40">
        <f>J87/K87*1000000</f>
        <v>543.86319243860714</v>
      </c>
      <c r="M87" s="6" t="s">
        <v>39</v>
      </c>
      <c r="N87" s="5" t="s">
        <v>511</v>
      </c>
      <c r="O87" s="5" t="s">
        <v>512</v>
      </c>
      <c r="P87" s="5">
        <v>0</v>
      </c>
      <c r="Q87" s="5">
        <v>0</v>
      </c>
      <c r="R87" s="5">
        <v>0</v>
      </c>
      <c r="S87" s="5"/>
      <c r="T87" s="5"/>
      <c r="U87" s="5"/>
      <c r="V87" s="5"/>
      <c r="W87" s="5"/>
      <c r="X87" s="5"/>
      <c r="Y87" s="5"/>
      <c r="Z87" s="41" t="s">
        <v>42</v>
      </c>
      <c r="AA87" s="41" t="s">
        <v>42</v>
      </c>
      <c r="AB87" s="41" t="s">
        <v>42</v>
      </c>
      <c r="AC87" s="5"/>
      <c r="AD87" s="5"/>
      <c r="AE87" s="9"/>
      <c r="AF87" s="42" t="s">
        <v>394</v>
      </c>
    </row>
    <row r="88" spans="1:32" s="1" customFormat="1" ht="76.5" x14ac:dyDescent="0.2">
      <c r="A88" s="36">
        <v>1.425</v>
      </c>
      <c r="B88" s="37" t="s">
        <v>513</v>
      </c>
      <c r="C88" s="5" t="s">
        <v>32</v>
      </c>
      <c r="D88" s="5" t="s">
        <v>387</v>
      </c>
      <c r="E88" s="9" t="s">
        <v>514</v>
      </c>
      <c r="F88" s="9" t="s">
        <v>415</v>
      </c>
      <c r="G88" s="1" t="s">
        <v>130</v>
      </c>
      <c r="H88" s="1" t="s">
        <v>106</v>
      </c>
      <c r="I88" s="1" t="s">
        <v>131</v>
      </c>
      <c r="J88" s="38">
        <v>48.095404492667903</v>
      </c>
      <c r="K88" s="39">
        <v>345000</v>
      </c>
      <c r="L88" s="40">
        <f>J88/K88*1000000</f>
        <v>139.40696954396492</v>
      </c>
      <c r="M88" s="6" t="s">
        <v>65</v>
      </c>
      <c r="N88" s="5" t="s">
        <v>515</v>
      </c>
      <c r="O88" s="5" t="s">
        <v>516</v>
      </c>
      <c r="P88" s="5" t="s">
        <v>517</v>
      </c>
      <c r="Q88" s="5">
        <v>0</v>
      </c>
      <c r="R88" s="5">
        <v>0</v>
      </c>
      <c r="S88" s="5"/>
      <c r="T88" s="5"/>
      <c r="U88" s="5"/>
      <c r="V88" s="5"/>
      <c r="W88" s="5"/>
      <c r="X88" s="5"/>
      <c r="Y88" s="5"/>
      <c r="Z88" s="41" t="s">
        <v>42</v>
      </c>
      <c r="AA88" s="41" t="s">
        <v>42</v>
      </c>
      <c r="AB88" s="41" t="s">
        <v>42</v>
      </c>
      <c r="AC88" s="5"/>
      <c r="AD88" s="5"/>
      <c r="AE88" s="9"/>
      <c r="AF88" s="42" t="s">
        <v>394</v>
      </c>
    </row>
    <row r="89" spans="1:32" s="1" customFormat="1" ht="21.75" customHeight="1" x14ac:dyDescent="0.2">
      <c r="A89" s="36">
        <v>1.4259999999999999</v>
      </c>
      <c r="B89" s="1" t="s">
        <v>518</v>
      </c>
      <c r="C89" s="5" t="s">
        <v>32</v>
      </c>
      <c r="D89" s="5" t="s">
        <v>387</v>
      </c>
      <c r="E89" s="9"/>
      <c r="F89" s="9"/>
      <c r="G89" s="1" t="s">
        <v>58</v>
      </c>
      <c r="H89" s="1" t="s">
        <v>58</v>
      </c>
      <c r="I89" s="1" t="s">
        <v>89</v>
      </c>
      <c r="J89" s="38" t="s">
        <v>117</v>
      </c>
      <c r="K89" s="10"/>
      <c r="L89" s="54"/>
      <c r="M89" s="6" t="s">
        <v>65</v>
      </c>
      <c r="N89" s="12"/>
      <c r="O89" s="5"/>
      <c r="P89" s="5"/>
      <c r="Q89" s="5"/>
      <c r="R89" s="5"/>
      <c r="S89" s="5"/>
      <c r="T89" s="5"/>
      <c r="U89" s="5"/>
      <c r="V89" s="5"/>
      <c r="W89" s="5"/>
      <c r="X89" s="5"/>
      <c r="Y89" s="5"/>
      <c r="Z89" s="12"/>
      <c r="AB89" s="6"/>
      <c r="AC89" s="5"/>
      <c r="AD89" s="5"/>
      <c r="AE89" s="9"/>
      <c r="AF89" s="5" t="s">
        <v>519</v>
      </c>
    </row>
    <row r="90" spans="1:32" s="1" customFormat="1" ht="21.75" customHeight="1" x14ac:dyDescent="0.2">
      <c r="A90" s="36">
        <v>1.427</v>
      </c>
      <c r="B90" s="1" t="s">
        <v>520</v>
      </c>
      <c r="C90" s="5" t="s">
        <v>32</v>
      </c>
      <c r="D90" s="5" t="s">
        <v>387</v>
      </c>
      <c r="E90" s="9" t="s">
        <v>521</v>
      </c>
      <c r="F90" s="9" t="s">
        <v>522</v>
      </c>
      <c r="G90" s="1" t="s">
        <v>130</v>
      </c>
      <c r="H90" s="1" t="s">
        <v>106</v>
      </c>
      <c r="I90" s="1" t="s">
        <v>131</v>
      </c>
      <c r="J90" s="38">
        <v>9.6999999999999993</v>
      </c>
      <c r="K90" s="10"/>
      <c r="L90" s="54"/>
      <c r="M90" s="6" t="s">
        <v>65</v>
      </c>
      <c r="N90" s="12"/>
      <c r="O90" s="5"/>
      <c r="P90" s="5"/>
      <c r="Q90" s="5"/>
      <c r="R90" s="5"/>
      <c r="S90" s="5"/>
      <c r="T90" s="5"/>
      <c r="U90" s="5"/>
      <c r="V90" s="5"/>
      <c r="W90" s="5"/>
      <c r="X90" s="5"/>
      <c r="Y90" s="5"/>
      <c r="Z90" s="12"/>
      <c r="AB90" s="6"/>
      <c r="AC90" s="5"/>
      <c r="AD90" s="5"/>
      <c r="AE90" s="9"/>
      <c r="AF90" s="5"/>
    </row>
    <row r="91" spans="1:32" s="1" customFormat="1" ht="21.75" customHeight="1" x14ac:dyDescent="0.2">
      <c r="A91" s="36">
        <v>1.4279999999999999</v>
      </c>
      <c r="B91" s="1" t="s">
        <v>523</v>
      </c>
      <c r="C91" s="5" t="s">
        <v>32</v>
      </c>
      <c r="D91" s="5" t="s">
        <v>387</v>
      </c>
      <c r="E91" s="9" t="s">
        <v>524</v>
      </c>
      <c r="F91" s="9" t="s">
        <v>525</v>
      </c>
      <c r="G91" s="1" t="s">
        <v>210</v>
      </c>
      <c r="H91" s="1" t="s">
        <v>37</v>
      </c>
      <c r="I91" s="1" t="s">
        <v>526</v>
      </c>
      <c r="J91" s="38">
        <v>1.2971857102500002</v>
      </c>
      <c r="K91" s="10"/>
      <c r="L91" s="54"/>
      <c r="M91" s="6" t="s">
        <v>65</v>
      </c>
      <c r="N91" s="12"/>
      <c r="O91" s="5"/>
      <c r="P91" s="5"/>
      <c r="Q91" s="5"/>
      <c r="R91" s="5"/>
      <c r="S91" s="5"/>
      <c r="T91" s="5"/>
      <c r="U91" s="5"/>
      <c r="V91" s="5"/>
      <c r="W91" s="5"/>
      <c r="X91" s="5"/>
      <c r="Y91" s="5"/>
      <c r="Z91" s="12"/>
      <c r="AB91" s="6"/>
      <c r="AC91" s="5"/>
      <c r="AD91" s="5"/>
      <c r="AE91" s="9"/>
      <c r="AF91" s="5"/>
    </row>
    <row r="92" spans="1:32" s="26" customFormat="1" ht="12.75" x14ac:dyDescent="0.2">
      <c r="A92" s="49"/>
      <c r="B92" s="27"/>
      <c r="C92" s="27"/>
      <c r="D92" s="27"/>
      <c r="E92" s="2"/>
      <c r="F92" s="2"/>
      <c r="G92" s="2"/>
      <c r="H92" s="2"/>
      <c r="I92" s="2"/>
      <c r="J92" s="31">
        <v>9.5419904308363943</v>
      </c>
      <c r="K92" s="47"/>
      <c r="L92" s="48"/>
      <c r="M92" s="27"/>
      <c r="N92" s="2"/>
      <c r="O92" s="2"/>
      <c r="P92" s="2"/>
      <c r="Q92" s="2"/>
      <c r="R92" s="2"/>
      <c r="S92" s="2"/>
      <c r="T92" s="2"/>
      <c r="U92" s="2"/>
      <c r="V92" s="2"/>
      <c r="W92" s="2"/>
      <c r="X92" s="2"/>
      <c r="Y92" s="50"/>
      <c r="Z92" s="2"/>
      <c r="AA92" s="27"/>
      <c r="AB92" s="27"/>
      <c r="AC92" s="50"/>
      <c r="AD92" s="50"/>
      <c r="AE92" s="2"/>
      <c r="AF92" s="2"/>
    </row>
    <row r="93" spans="1:32" s="1" customFormat="1" ht="21.75" customHeight="1" x14ac:dyDescent="0.2">
      <c r="A93" s="36">
        <v>1.5009999999999999</v>
      </c>
      <c r="B93" s="1" t="s">
        <v>528</v>
      </c>
      <c r="C93" s="5" t="s">
        <v>32</v>
      </c>
      <c r="D93" s="5" t="s">
        <v>529</v>
      </c>
      <c r="E93" s="9" t="s">
        <v>530</v>
      </c>
      <c r="F93" s="9" t="s">
        <v>531</v>
      </c>
      <c r="G93" s="1" t="s">
        <v>149</v>
      </c>
      <c r="H93" s="1" t="s">
        <v>123</v>
      </c>
      <c r="I93" s="1" t="s">
        <v>38</v>
      </c>
      <c r="J93" s="10">
        <v>9.5419904308363943</v>
      </c>
      <c r="K93" s="10"/>
      <c r="L93" s="54"/>
      <c r="M93" s="6" t="s">
        <v>65</v>
      </c>
      <c r="N93" s="12"/>
      <c r="O93" s="5"/>
      <c r="P93" s="5"/>
      <c r="Q93" s="5"/>
      <c r="R93" s="5"/>
      <c r="S93" s="5"/>
      <c r="T93" s="5"/>
      <c r="U93" s="5"/>
      <c r="V93" s="5"/>
      <c r="W93" s="5"/>
      <c r="X93" s="5"/>
      <c r="Y93" s="5"/>
      <c r="Z93" s="12"/>
      <c r="AB93" s="6"/>
      <c r="AC93" s="5"/>
      <c r="AD93" s="5"/>
      <c r="AE93" s="9"/>
      <c r="AF93" s="5"/>
    </row>
    <row r="94" spans="1:32" s="26" customFormat="1" ht="12.75" x14ac:dyDescent="0.2">
      <c r="A94" s="49"/>
      <c r="B94" s="27"/>
      <c r="C94" s="27"/>
      <c r="D94" s="27"/>
      <c r="E94" s="2"/>
      <c r="F94" s="2"/>
      <c r="G94" s="2"/>
      <c r="H94" s="2"/>
      <c r="I94" s="2"/>
      <c r="J94" s="31">
        <v>429.15403441694264</v>
      </c>
      <c r="K94" s="47"/>
      <c r="L94" s="48"/>
      <c r="M94" s="27"/>
      <c r="N94" s="2"/>
      <c r="O94" s="2"/>
      <c r="P94" s="2"/>
      <c r="Q94" s="2"/>
      <c r="R94" s="2"/>
      <c r="S94" s="2"/>
      <c r="T94" s="2"/>
      <c r="U94" s="2"/>
      <c r="V94" s="2"/>
      <c r="W94" s="2"/>
      <c r="X94" s="2"/>
      <c r="Y94" s="50"/>
      <c r="Z94" s="2"/>
      <c r="AA94" s="27"/>
      <c r="AB94" s="27"/>
      <c r="AC94" s="50"/>
      <c r="AD94" s="50"/>
      <c r="AE94" s="2"/>
      <c r="AF94" s="2"/>
    </row>
    <row r="95" spans="1:32" s="1" customFormat="1" ht="127.5" x14ac:dyDescent="0.2">
      <c r="A95" s="36">
        <v>1.601</v>
      </c>
      <c r="B95" s="37" t="s">
        <v>533</v>
      </c>
      <c r="C95" s="5" t="s">
        <v>32</v>
      </c>
      <c r="D95" s="5" t="s">
        <v>532</v>
      </c>
      <c r="E95" s="9" t="s">
        <v>534</v>
      </c>
      <c r="F95" s="9" t="s">
        <v>535</v>
      </c>
      <c r="G95" s="1" t="s">
        <v>161</v>
      </c>
      <c r="H95" s="1" t="s">
        <v>161</v>
      </c>
      <c r="I95" s="1" t="s">
        <v>162</v>
      </c>
      <c r="J95" s="38">
        <v>9.2133804255088734</v>
      </c>
      <c r="K95" s="39">
        <v>2000</v>
      </c>
      <c r="L95" s="40">
        <f>J95/K95*1000000</f>
        <v>4606.6902127544363</v>
      </c>
      <c r="M95" s="6" t="s">
        <v>65</v>
      </c>
      <c r="N95" s="5" t="s">
        <v>536</v>
      </c>
      <c r="O95" s="5">
        <v>0</v>
      </c>
      <c r="P95" s="5" t="s">
        <v>537</v>
      </c>
      <c r="Q95" s="5" t="s">
        <v>538</v>
      </c>
      <c r="R95" s="5" t="s">
        <v>539</v>
      </c>
      <c r="S95" s="5" t="s">
        <v>42</v>
      </c>
      <c r="T95" s="5"/>
      <c r="U95" s="5"/>
      <c r="V95" s="5" t="s">
        <v>42</v>
      </c>
      <c r="W95" s="5" t="s">
        <v>42</v>
      </c>
      <c r="X95" s="5" t="s">
        <v>42</v>
      </c>
      <c r="Y95" s="5" t="s">
        <v>540</v>
      </c>
      <c r="Z95" s="41" t="s">
        <v>42</v>
      </c>
      <c r="AA95" s="41" t="s">
        <v>42</v>
      </c>
      <c r="AB95" s="41" t="s">
        <v>42</v>
      </c>
      <c r="AC95" s="5"/>
      <c r="AD95" s="5"/>
      <c r="AE95" s="9"/>
      <c r="AF95" s="42" t="s">
        <v>394</v>
      </c>
    </row>
    <row r="96" spans="1:32" s="1" customFormat="1" ht="242.25" x14ac:dyDescent="0.2">
      <c r="A96" s="36">
        <v>1.6020000000000001</v>
      </c>
      <c r="B96" s="37" t="s">
        <v>541</v>
      </c>
      <c r="C96" s="5" t="s">
        <v>32</v>
      </c>
      <c r="D96" s="5" t="s">
        <v>532</v>
      </c>
      <c r="E96" s="9" t="s">
        <v>542</v>
      </c>
      <c r="F96" s="9" t="s">
        <v>543</v>
      </c>
      <c r="G96" s="1" t="s">
        <v>58</v>
      </c>
      <c r="H96" s="1" t="s">
        <v>58</v>
      </c>
      <c r="I96" s="1" t="s">
        <v>162</v>
      </c>
      <c r="J96" s="38">
        <v>2.8425220101605206</v>
      </c>
      <c r="K96" s="39">
        <v>1850</v>
      </c>
      <c r="L96" s="40">
        <f>(J96*1000000)/K96</f>
        <v>1536.4983838705516</v>
      </c>
      <c r="M96" s="6" t="s">
        <v>65</v>
      </c>
      <c r="N96" s="5" t="s">
        <v>544</v>
      </c>
      <c r="O96" s="5">
        <v>0</v>
      </c>
      <c r="P96" s="5" t="s">
        <v>545</v>
      </c>
      <c r="Q96" s="5" t="s">
        <v>546</v>
      </c>
      <c r="R96" s="5" t="s">
        <v>547</v>
      </c>
      <c r="S96" s="5" t="s">
        <v>42</v>
      </c>
      <c r="T96" s="5"/>
      <c r="U96" s="5"/>
      <c r="V96" s="5" t="s">
        <v>42</v>
      </c>
      <c r="W96" s="5" t="s">
        <v>42</v>
      </c>
      <c r="X96" s="5" t="s">
        <v>42</v>
      </c>
      <c r="Y96" s="5" t="s">
        <v>548</v>
      </c>
      <c r="Z96" s="41" t="s">
        <v>42</v>
      </c>
      <c r="AA96" s="41" t="s">
        <v>42</v>
      </c>
      <c r="AB96" s="41" t="s">
        <v>42</v>
      </c>
      <c r="AC96" s="5"/>
      <c r="AD96" s="5"/>
      <c r="AE96" s="9"/>
      <c r="AF96" s="42" t="s">
        <v>394</v>
      </c>
    </row>
    <row r="97" spans="1:32" s="1" customFormat="1" ht="89.25" x14ac:dyDescent="0.2">
      <c r="A97" s="36">
        <v>1.603</v>
      </c>
      <c r="B97" s="37" t="s">
        <v>549</v>
      </c>
      <c r="C97" s="5" t="s">
        <v>32</v>
      </c>
      <c r="D97" s="5" t="s">
        <v>532</v>
      </c>
      <c r="E97" s="9" t="s">
        <v>550</v>
      </c>
      <c r="F97" s="9" t="s">
        <v>551</v>
      </c>
      <c r="G97" s="1" t="s">
        <v>149</v>
      </c>
      <c r="H97" s="1" t="s">
        <v>123</v>
      </c>
      <c r="I97" s="1" t="s">
        <v>89</v>
      </c>
      <c r="J97" s="38">
        <v>4.2818013333333331</v>
      </c>
      <c r="K97" s="39">
        <v>280</v>
      </c>
      <c r="L97" s="40">
        <f>(J97*1000000)/K97</f>
        <v>15292.147619047619</v>
      </c>
      <c r="M97" s="6" t="s">
        <v>65</v>
      </c>
      <c r="N97" s="5" t="s">
        <v>552</v>
      </c>
      <c r="O97" s="5">
        <v>0</v>
      </c>
      <c r="P97" s="5" t="s">
        <v>553</v>
      </c>
      <c r="Q97" s="5" t="s">
        <v>554</v>
      </c>
      <c r="R97" s="5">
        <v>0</v>
      </c>
      <c r="S97" s="5" t="s">
        <v>43</v>
      </c>
      <c r="T97" s="5" t="s">
        <v>555</v>
      </c>
      <c r="U97" s="5" t="s">
        <v>556</v>
      </c>
      <c r="V97" s="5" t="s">
        <v>557</v>
      </c>
      <c r="W97" s="5" t="s">
        <v>43</v>
      </c>
      <c r="X97" s="55" t="s">
        <v>42</v>
      </c>
      <c r="Y97" s="5" t="s">
        <v>1201</v>
      </c>
      <c r="Z97" s="5" t="s">
        <v>1202</v>
      </c>
      <c r="AA97" s="41" t="s">
        <v>42</v>
      </c>
      <c r="AB97" s="41" t="s">
        <v>42</v>
      </c>
      <c r="AC97" s="5"/>
      <c r="AD97" s="5"/>
      <c r="AE97" s="9"/>
      <c r="AF97" s="42" t="s">
        <v>394</v>
      </c>
    </row>
    <row r="98" spans="1:32" s="1" customFormat="1" ht="63.75" x14ac:dyDescent="0.2">
      <c r="A98" s="36">
        <v>1.6040000000000001</v>
      </c>
      <c r="B98" s="37" t="s">
        <v>558</v>
      </c>
      <c r="C98" s="5" t="s">
        <v>32</v>
      </c>
      <c r="D98" s="5" t="s">
        <v>532</v>
      </c>
      <c r="E98" s="9" t="s">
        <v>559</v>
      </c>
      <c r="F98" s="9" t="s">
        <v>560</v>
      </c>
      <c r="G98" s="1" t="s">
        <v>105</v>
      </c>
      <c r="H98" s="1" t="s">
        <v>106</v>
      </c>
      <c r="I98" s="1" t="s">
        <v>89</v>
      </c>
      <c r="J98" s="38" t="s">
        <v>237</v>
      </c>
      <c r="K98" s="39">
        <v>250</v>
      </c>
      <c r="L98" s="40"/>
      <c r="M98" s="6" t="s">
        <v>65</v>
      </c>
      <c r="N98" s="5" t="s">
        <v>561</v>
      </c>
      <c r="O98" s="5">
        <v>0</v>
      </c>
      <c r="P98" s="5">
        <v>0</v>
      </c>
      <c r="Q98" s="5" t="s">
        <v>562</v>
      </c>
      <c r="R98" s="5">
        <v>0</v>
      </c>
      <c r="S98" s="5" t="s">
        <v>43</v>
      </c>
      <c r="T98" s="5" t="s">
        <v>563</v>
      </c>
      <c r="U98" s="5" t="s">
        <v>563</v>
      </c>
      <c r="V98" s="5" t="s">
        <v>42</v>
      </c>
      <c r="W98" s="5" t="s">
        <v>42</v>
      </c>
      <c r="X98" s="5" t="s">
        <v>42</v>
      </c>
      <c r="Y98" s="5" t="s">
        <v>564</v>
      </c>
      <c r="Z98" s="41" t="s">
        <v>42</v>
      </c>
      <c r="AA98" s="41" t="s">
        <v>42</v>
      </c>
      <c r="AB98" s="41" t="s">
        <v>42</v>
      </c>
      <c r="AC98" s="5"/>
      <c r="AD98" s="5"/>
      <c r="AE98" s="9"/>
      <c r="AF98" s="42" t="s">
        <v>394</v>
      </c>
    </row>
    <row r="99" spans="1:32" s="1" customFormat="1" ht="63.75" x14ac:dyDescent="0.2">
      <c r="A99" s="36">
        <v>1.605</v>
      </c>
      <c r="B99" s="37" t="s">
        <v>565</v>
      </c>
      <c r="C99" s="5" t="s">
        <v>32</v>
      </c>
      <c r="D99" s="5" t="s">
        <v>532</v>
      </c>
      <c r="E99" s="9" t="s">
        <v>566</v>
      </c>
      <c r="F99" s="9" t="s">
        <v>567</v>
      </c>
      <c r="G99" s="1" t="s">
        <v>210</v>
      </c>
      <c r="H99" s="1" t="s">
        <v>37</v>
      </c>
      <c r="I99" s="1" t="s">
        <v>89</v>
      </c>
      <c r="J99" s="38">
        <v>280.24024502123223</v>
      </c>
      <c r="K99" s="39">
        <v>405000</v>
      </c>
      <c r="L99" s="40">
        <f>J99/K99*1000000</f>
        <v>691.95122227464742</v>
      </c>
      <c r="M99" s="6" t="s">
        <v>65</v>
      </c>
      <c r="N99" s="5" t="s">
        <v>568</v>
      </c>
      <c r="O99" s="5">
        <v>0</v>
      </c>
      <c r="P99" s="5" t="s">
        <v>569</v>
      </c>
      <c r="Q99" s="5" t="s">
        <v>570</v>
      </c>
      <c r="R99" s="5" t="s">
        <v>571</v>
      </c>
      <c r="S99" s="5" t="s">
        <v>42</v>
      </c>
      <c r="T99" s="5"/>
      <c r="U99" s="5"/>
      <c r="V99" s="5" t="s">
        <v>42</v>
      </c>
      <c r="W99" s="5" t="s">
        <v>42</v>
      </c>
      <c r="X99" s="5" t="s">
        <v>42</v>
      </c>
      <c r="Y99" s="5" t="s">
        <v>42</v>
      </c>
      <c r="Z99" s="5" t="s">
        <v>43</v>
      </c>
      <c r="AA99" s="41" t="s">
        <v>42</v>
      </c>
      <c r="AB99" s="41" t="s">
        <v>42</v>
      </c>
      <c r="AC99" s="5"/>
      <c r="AD99" s="5"/>
      <c r="AE99" s="9"/>
      <c r="AF99" s="42" t="s">
        <v>394</v>
      </c>
    </row>
    <row r="100" spans="1:32" s="1" customFormat="1" ht="102" x14ac:dyDescent="0.2">
      <c r="A100" s="36">
        <v>1.6060000000000001</v>
      </c>
      <c r="B100" s="37" t="s">
        <v>572</v>
      </c>
      <c r="C100" s="5" t="s">
        <v>32</v>
      </c>
      <c r="D100" s="5" t="s">
        <v>532</v>
      </c>
      <c r="E100" s="9" t="s">
        <v>573</v>
      </c>
      <c r="F100" s="9" t="s">
        <v>574</v>
      </c>
      <c r="G100" s="1" t="s">
        <v>122</v>
      </c>
      <c r="H100" s="1" t="s">
        <v>123</v>
      </c>
      <c r="I100" s="1" t="s">
        <v>162</v>
      </c>
      <c r="J100" s="38">
        <v>7.8677554049848339</v>
      </c>
      <c r="K100" s="39">
        <v>11000</v>
      </c>
      <c r="L100" s="40">
        <f>J100/K100*1000000</f>
        <v>715.25049136225755</v>
      </c>
      <c r="M100" s="6" t="s">
        <v>65</v>
      </c>
      <c r="N100" s="5" t="s">
        <v>575</v>
      </c>
      <c r="O100" s="5">
        <v>0</v>
      </c>
      <c r="P100" s="5" t="s">
        <v>576</v>
      </c>
      <c r="Q100" s="5" t="s">
        <v>570</v>
      </c>
      <c r="R100" s="5" t="s">
        <v>577</v>
      </c>
      <c r="S100" s="5" t="s">
        <v>42</v>
      </c>
      <c r="T100" s="5"/>
      <c r="U100" s="5"/>
      <c r="V100" s="5" t="s">
        <v>42</v>
      </c>
      <c r="W100" s="5" t="s">
        <v>42</v>
      </c>
      <c r="X100" s="5" t="s">
        <v>42</v>
      </c>
      <c r="Y100" s="5" t="s">
        <v>578</v>
      </c>
      <c r="Z100" s="5" t="s">
        <v>42</v>
      </c>
      <c r="AA100" s="41" t="s">
        <v>42</v>
      </c>
      <c r="AB100" s="41" t="s">
        <v>42</v>
      </c>
      <c r="AC100" s="5"/>
      <c r="AD100" s="5"/>
      <c r="AE100" s="9"/>
      <c r="AF100" s="42" t="s">
        <v>394</v>
      </c>
    </row>
    <row r="101" spans="1:32" s="1" customFormat="1" ht="267.75" x14ac:dyDescent="0.2">
      <c r="A101" s="36">
        <v>1.607</v>
      </c>
      <c r="B101" s="37" t="s">
        <v>579</v>
      </c>
      <c r="C101" s="5" t="s">
        <v>32</v>
      </c>
      <c r="D101" s="5" t="s">
        <v>532</v>
      </c>
      <c r="E101" s="9" t="s">
        <v>580</v>
      </c>
      <c r="F101" s="9" t="s">
        <v>581</v>
      </c>
      <c r="G101" s="1" t="s">
        <v>122</v>
      </c>
      <c r="H101" s="1" t="s">
        <v>123</v>
      </c>
      <c r="I101" s="1" t="s">
        <v>162</v>
      </c>
      <c r="J101" s="38">
        <v>7.7122431199999966</v>
      </c>
      <c r="K101" s="39">
        <v>220</v>
      </c>
      <c r="L101" s="40"/>
      <c r="M101" s="6" t="s">
        <v>65</v>
      </c>
      <c r="N101" s="5" t="s">
        <v>582</v>
      </c>
      <c r="O101" s="5">
        <v>0</v>
      </c>
      <c r="P101" s="5" t="s">
        <v>583</v>
      </c>
      <c r="Q101" s="5" t="s">
        <v>584</v>
      </c>
      <c r="R101" s="5" t="s">
        <v>585</v>
      </c>
      <c r="S101" s="5" t="s">
        <v>43</v>
      </c>
      <c r="T101" s="5" t="s">
        <v>586</v>
      </c>
      <c r="U101" s="5" t="s">
        <v>586</v>
      </c>
      <c r="V101" s="5" t="s">
        <v>42</v>
      </c>
      <c r="W101" s="5" t="s">
        <v>43</v>
      </c>
      <c r="X101" s="5" t="s">
        <v>42</v>
      </c>
      <c r="Y101" s="5" t="s">
        <v>587</v>
      </c>
      <c r="Z101" s="5" t="s">
        <v>42</v>
      </c>
      <c r="AA101" s="41" t="s">
        <v>43</v>
      </c>
      <c r="AB101" s="41" t="s">
        <v>42</v>
      </c>
      <c r="AC101" s="5"/>
      <c r="AD101" s="5"/>
      <c r="AE101" s="9" t="s">
        <v>588</v>
      </c>
      <c r="AF101" s="42" t="s">
        <v>394</v>
      </c>
    </row>
    <row r="102" spans="1:32" s="1" customFormat="1" ht="178.5" x14ac:dyDescent="0.2">
      <c r="A102" s="36">
        <v>1.6080000000000001</v>
      </c>
      <c r="B102" s="37" t="s">
        <v>589</v>
      </c>
      <c r="C102" s="5" t="s">
        <v>32</v>
      </c>
      <c r="D102" s="5" t="s">
        <v>532</v>
      </c>
      <c r="E102" s="9" t="s">
        <v>590</v>
      </c>
      <c r="F102" s="9" t="s">
        <v>591</v>
      </c>
      <c r="G102" s="1" t="s">
        <v>142</v>
      </c>
      <c r="H102" s="1" t="s">
        <v>142</v>
      </c>
      <c r="I102" s="1" t="s">
        <v>162</v>
      </c>
      <c r="J102" s="38">
        <v>5.5595184816161245</v>
      </c>
      <c r="K102" s="39">
        <v>60</v>
      </c>
      <c r="L102" s="40">
        <f>(J102*1000000)/K102</f>
        <v>92658.641360268739</v>
      </c>
      <c r="M102" s="6" t="s">
        <v>65</v>
      </c>
      <c r="N102" s="5" t="s">
        <v>592</v>
      </c>
      <c r="O102" s="5">
        <v>0</v>
      </c>
      <c r="P102" s="5" t="s">
        <v>593</v>
      </c>
      <c r="Q102" s="5" t="s">
        <v>594</v>
      </c>
      <c r="R102" s="5" t="s">
        <v>595</v>
      </c>
      <c r="S102" s="5" t="s">
        <v>42</v>
      </c>
      <c r="T102" s="5"/>
      <c r="U102" s="5"/>
      <c r="V102" s="5" t="s">
        <v>596</v>
      </c>
      <c r="W102" s="5" t="s">
        <v>43</v>
      </c>
      <c r="X102" s="55">
        <v>41640</v>
      </c>
      <c r="Y102" s="5" t="s">
        <v>42</v>
      </c>
      <c r="Z102" s="5" t="s">
        <v>42</v>
      </c>
      <c r="AA102" s="41" t="s">
        <v>43</v>
      </c>
      <c r="AB102" s="41" t="s">
        <v>42</v>
      </c>
      <c r="AC102" s="5"/>
      <c r="AD102" s="5"/>
      <c r="AE102" s="9" t="s">
        <v>597</v>
      </c>
      <c r="AF102" s="42" t="s">
        <v>394</v>
      </c>
    </row>
    <row r="103" spans="1:32" s="1" customFormat="1" ht="102" x14ac:dyDescent="0.2">
      <c r="A103" s="36">
        <v>1.609</v>
      </c>
      <c r="B103" s="37" t="s">
        <v>598</v>
      </c>
      <c r="C103" s="5" t="s">
        <v>32</v>
      </c>
      <c r="D103" s="5" t="s">
        <v>532</v>
      </c>
      <c r="E103" s="9" t="s">
        <v>599</v>
      </c>
      <c r="F103" s="9" t="s">
        <v>600</v>
      </c>
      <c r="G103" s="1" t="s">
        <v>210</v>
      </c>
      <c r="H103" s="1" t="s">
        <v>37</v>
      </c>
      <c r="I103" s="1" t="s">
        <v>89</v>
      </c>
      <c r="J103" s="38">
        <v>89.089091154275081</v>
      </c>
      <c r="K103" s="39">
        <v>82000</v>
      </c>
      <c r="L103" s="40">
        <f>J103/K103*1000000</f>
        <v>1086.4523311496962</v>
      </c>
      <c r="M103" s="6" t="s">
        <v>65</v>
      </c>
      <c r="N103" s="5" t="s">
        <v>601</v>
      </c>
      <c r="O103" s="5">
        <v>0</v>
      </c>
      <c r="P103" s="5" t="s">
        <v>602</v>
      </c>
      <c r="Q103" s="5" t="s">
        <v>603</v>
      </c>
      <c r="R103" s="5">
        <v>0</v>
      </c>
      <c r="S103" s="5" t="s">
        <v>42</v>
      </c>
      <c r="T103" s="5"/>
      <c r="U103" s="5"/>
      <c r="V103" s="5" t="s">
        <v>42</v>
      </c>
      <c r="W103" s="5" t="s">
        <v>42</v>
      </c>
      <c r="X103" s="5" t="s">
        <v>42</v>
      </c>
      <c r="Y103" s="5" t="s">
        <v>604</v>
      </c>
      <c r="Z103" s="5" t="s">
        <v>43</v>
      </c>
      <c r="AA103" s="41" t="s">
        <v>42</v>
      </c>
      <c r="AB103" s="41" t="s">
        <v>42</v>
      </c>
      <c r="AC103" s="5"/>
      <c r="AD103" s="5"/>
      <c r="AE103" s="9"/>
      <c r="AF103" s="42" t="s">
        <v>394</v>
      </c>
    </row>
    <row r="104" spans="1:32" s="1" customFormat="1" ht="229.5" x14ac:dyDescent="0.2">
      <c r="A104" s="36">
        <v>1.61</v>
      </c>
      <c r="B104" s="37" t="s">
        <v>605</v>
      </c>
      <c r="C104" s="5" t="s">
        <v>32</v>
      </c>
      <c r="D104" s="5" t="s">
        <v>532</v>
      </c>
      <c r="E104" s="9" t="s">
        <v>606</v>
      </c>
      <c r="F104" s="9" t="s">
        <v>607</v>
      </c>
      <c r="G104" s="1" t="s">
        <v>149</v>
      </c>
      <c r="H104" s="1" t="s">
        <v>123</v>
      </c>
      <c r="I104" s="1" t="s">
        <v>162</v>
      </c>
      <c r="J104" s="38">
        <v>8.1884403438188755</v>
      </c>
      <c r="K104" s="39">
        <v>80</v>
      </c>
      <c r="L104" s="40">
        <f>(J104*1000000)/K104</f>
        <v>102355.50429773596</v>
      </c>
      <c r="M104" s="6" t="s">
        <v>65</v>
      </c>
      <c r="N104" s="5" t="s">
        <v>608</v>
      </c>
      <c r="O104" s="5">
        <v>0</v>
      </c>
      <c r="P104" s="5" t="s">
        <v>593</v>
      </c>
      <c r="Q104" s="5" t="s">
        <v>594</v>
      </c>
      <c r="R104" s="5" t="s">
        <v>595</v>
      </c>
      <c r="S104" s="5" t="s">
        <v>43</v>
      </c>
      <c r="T104" s="5" t="s">
        <v>609</v>
      </c>
      <c r="U104" s="5" t="s">
        <v>609</v>
      </c>
      <c r="V104" s="5"/>
      <c r="W104" s="5" t="s">
        <v>43</v>
      </c>
      <c r="X104" s="55">
        <v>43100</v>
      </c>
      <c r="Y104" s="5" t="s">
        <v>1203</v>
      </c>
      <c r="Z104" s="5" t="s">
        <v>42</v>
      </c>
      <c r="AA104" s="41" t="s">
        <v>43</v>
      </c>
      <c r="AB104" s="41" t="s">
        <v>42</v>
      </c>
      <c r="AC104" s="5"/>
      <c r="AD104" s="5"/>
      <c r="AE104" s="9" t="s">
        <v>610</v>
      </c>
      <c r="AF104" s="42" t="s">
        <v>394</v>
      </c>
    </row>
    <row r="105" spans="1:32" s="1" customFormat="1" ht="43.5" customHeight="1" x14ac:dyDescent="0.2">
      <c r="A105" s="36">
        <v>1.611</v>
      </c>
      <c r="B105" s="37" t="s">
        <v>611</v>
      </c>
      <c r="C105" s="5" t="s">
        <v>32</v>
      </c>
      <c r="D105" s="5" t="s">
        <v>532</v>
      </c>
      <c r="E105" s="9" t="s">
        <v>612</v>
      </c>
      <c r="F105" s="9" t="s">
        <v>613</v>
      </c>
      <c r="G105" s="1" t="s">
        <v>149</v>
      </c>
      <c r="H105" s="1" t="s">
        <v>123</v>
      </c>
      <c r="I105" s="1" t="s">
        <v>526</v>
      </c>
      <c r="J105" s="38">
        <v>1.9908321111111109</v>
      </c>
      <c r="K105" s="39">
        <v>50</v>
      </c>
      <c r="L105" s="40">
        <f>(J105*1000000)/K105</f>
        <v>39816.642222222217</v>
      </c>
      <c r="M105" s="6" t="s">
        <v>65</v>
      </c>
      <c r="N105" s="5" t="s">
        <v>614</v>
      </c>
      <c r="O105" s="5">
        <v>0</v>
      </c>
      <c r="P105" s="5" t="s">
        <v>615</v>
      </c>
      <c r="Q105" s="5" t="s">
        <v>616</v>
      </c>
      <c r="R105" s="5" t="s">
        <v>617</v>
      </c>
      <c r="S105" s="5"/>
      <c r="T105" s="5"/>
      <c r="U105" s="5"/>
      <c r="V105" s="5"/>
      <c r="W105" s="5" t="s">
        <v>42</v>
      </c>
      <c r="X105" s="55">
        <v>44927</v>
      </c>
      <c r="Y105" s="5" t="s">
        <v>42</v>
      </c>
      <c r="Z105" s="5" t="s">
        <v>856</v>
      </c>
      <c r="AA105" s="41" t="s">
        <v>43</v>
      </c>
      <c r="AB105" s="41" t="s">
        <v>42</v>
      </c>
      <c r="AC105" s="5"/>
      <c r="AD105" s="5"/>
      <c r="AE105" s="9" t="s">
        <v>618</v>
      </c>
      <c r="AF105" s="42" t="s">
        <v>394</v>
      </c>
    </row>
    <row r="106" spans="1:32" s="1" customFormat="1" ht="204" x14ac:dyDescent="0.2">
      <c r="A106" s="36">
        <v>1.613</v>
      </c>
      <c r="B106" s="37" t="s">
        <v>619</v>
      </c>
      <c r="C106" s="5" t="s">
        <v>32</v>
      </c>
      <c r="D106" s="5" t="s">
        <v>532</v>
      </c>
      <c r="E106" s="9" t="s">
        <v>620</v>
      </c>
      <c r="F106" s="9" t="s">
        <v>621</v>
      </c>
      <c r="G106" s="1" t="s">
        <v>149</v>
      </c>
      <c r="H106" s="1" t="s">
        <v>123</v>
      </c>
      <c r="I106" s="1" t="s">
        <v>345</v>
      </c>
      <c r="J106" s="38" t="s">
        <v>117</v>
      </c>
      <c r="K106" s="39">
        <v>30</v>
      </c>
      <c r="L106" s="40" t="e">
        <f>(J106*1000000)/K106</f>
        <v>#VALUE!</v>
      </c>
      <c r="M106" s="6" t="s">
        <v>65</v>
      </c>
      <c r="N106" s="5" t="s">
        <v>622</v>
      </c>
      <c r="O106" s="5">
        <v>0</v>
      </c>
      <c r="P106" s="5" t="s">
        <v>623</v>
      </c>
      <c r="Q106" s="5" t="s">
        <v>624</v>
      </c>
      <c r="R106" s="5">
        <v>0</v>
      </c>
      <c r="S106" s="5" t="s">
        <v>42</v>
      </c>
      <c r="T106" s="5"/>
      <c r="U106" s="5"/>
      <c r="V106" s="5" t="s">
        <v>42</v>
      </c>
      <c r="W106" s="5" t="s">
        <v>42</v>
      </c>
      <c r="X106" s="55" t="s">
        <v>42</v>
      </c>
      <c r="Y106" s="5" t="s">
        <v>42</v>
      </c>
      <c r="Z106" s="5" t="s">
        <v>42</v>
      </c>
      <c r="AA106" s="41" t="s">
        <v>43</v>
      </c>
      <c r="AB106" s="41" t="s">
        <v>42</v>
      </c>
      <c r="AC106" s="5"/>
      <c r="AD106" s="5"/>
      <c r="AE106" s="9" t="s">
        <v>625</v>
      </c>
      <c r="AF106" s="42" t="s">
        <v>394</v>
      </c>
    </row>
    <row r="107" spans="1:32" s="1" customFormat="1" ht="76.5" x14ac:dyDescent="0.2">
      <c r="A107" s="36">
        <v>1.6140000000000001</v>
      </c>
      <c r="B107" s="37" t="s">
        <v>626</v>
      </c>
      <c r="C107" s="5" t="s">
        <v>32</v>
      </c>
      <c r="D107" s="5" t="s">
        <v>532</v>
      </c>
      <c r="E107" s="9" t="s">
        <v>627</v>
      </c>
      <c r="F107" s="9" t="s">
        <v>628</v>
      </c>
      <c r="G107" s="1" t="s">
        <v>384</v>
      </c>
      <c r="H107" s="1" t="s">
        <v>384</v>
      </c>
      <c r="I107" s="1" t="s">
        <v>143</v>
      </c>
      <c r="J107" s="38">
        <v>5.0283420000000003</v>
      </c>
      <c r="K107" s="39">
        <v>200</v>
      </c>
      <c r="L107" s="40">
        <f>(J107*1000000)/K107</f>
        <v>25141.71</v>
      </c>
      <c r="M107" s="6" t="s">
        <v>65</v>
      </c>
      <c r="N107" s="5" t="s">
        <v>629</v>
      </c>
      <c r="O107" s="5">
        <v>0</v>
      </c>
      <c r="P107" s="5" t="s">
        <v>630</v>
      </c>
      <c r="Q107" s="5" t="s">
        <v>631</v>
      </c>
      <c r="R107" s="5">
        <v>0</v>
      </c>
      <c r="S107" s="5" t="s">
        <v>43</v>
      </c>
      <c r="T107" s="5" t="s">
        <v>632</v>
      </c>
      <c r="U107" s="5" t="s">
        <v>632</v>
      </c>
      <c r="V107" s="5" t="s">
        <v>42</v>
      </c>
      <c r="W107" s="5" t="s">
        <v>42</v>
      </c>
      <c r="X107" s="55" t="s">
        <v>42</v>
      </c>
      <c r="Y107" s="5" t="s">
        <v>1204</v>
      </c>
      <c r="Z107" s="5" t="s">
        <v>1205</v>
      </c>
      <c r="AA107" s="41" t="s">
        <v>42</v>
      </c>
      <c r="AB107" s="41" t="s">
        <v>42</v>
      </c>
      <c r="AC107" s="5"/>
      <c r="AD107" s="5"/>
      <c r="AE107" s="9" t="s">
        <v>633</v>
      </c>
      <c r="AF107" s="42" t="s">
        <v>394</v>
      </c>
    </row>
    <row r="108" spans="1:32" s="1" customFormat="1" ht="140.25" x14ac:dyDescent="0.2">
      <c r="A108" s="36">
        <v>1.615</v>
      </c>
      <c r="B108" s="1" t="s">
        <v>634</v>
      </c>
      <c r="C108" s="5" t="s">
        <v>32</v>
      </c>
      <c r="D108" s="5" t="s">
        <v>532</v>
      </c>
      <c r="E108" s="9" t="s">
        <v>635</v>
      </c>
      <c r="F108" s="9" t="s">
        <v>636</v>
      </c>
      <c r="G108" s="1" t="s">
        <v>142</v>
      </c>
      <c r="H108" s="1" t="s">
        <v>142</v>
      </c>
      <c r="I108" s="1" t="s">
        <v>191</v>
      </c>
      <c r="J108" s="38">
        <v>2</v>
      </c>
      <c r="K108" s="39"/>
      <c r="L108" s="40"/>
      <c r="M108" s="6" t="s">
        <v>65</v>
      </c>
      <c r="N108" s="5" t="s">
        <v>637</v>
      </c>
      <c r="O108" s="5"/>
      <c r="P108" s="5"/>
      <c r="Q108" s="5"/>
      <c r="R108" s="5"/>
      <c r="S108" s="5" t="s">
        <v>43</v>
      </c>
      <c r="T108" s="5" t="s">
        <v>638</v>
      </c>
      <c r="U108" s="5" t="s">
        <v>638</v>
      </c>
      <c r="V108" s="5" t="s">
        <v>42</v>
      </c>
      <c r="W108" s="5" t="s">
        <v>42</v>
      </c>
      <c r="X108" s="55" t="s">
        <v>42</v>
      </c>
      <c r="Y108" s="5" t="s">
        <v>1206</v>
      </c>
      <c r="Z108" s="5" t="s">
        <v>1205</v>
      </c>
      <c r="AA108" s="41" t="s">
        <v>42</v>
      </c>
      <c r="AB108" s="41" t="s">
        <v>42</v>
      </c>
      <c r="AC108" s="5"/>
      <c r="AD108" s="5"/>
      <c r="AE108" s="9"/>
      <c r="AF108" s="42"/>
    </row>
    <row r="109" spans="1:32" s="1" customFormat="1" ht="20.45" customHeight="1" x14ac:dyDescent="0.2">
      <c r="A109" s="36">
        <v>1.6160000000000001</v>
      </c>
      <c r="B109" s="1" t="s">
        <v>639</v>
      </c>
      <c r="C109" s="5" t="s">
        <v>32</v>
      </c>
      <c r="D109" s="5" t="s">
        <v>532</v>
      </c>
      <c r="E109" s="9" t="s">
        <v>640</v>
      </c>
      <c r="F109" s="9" t="s">
        <v>641</v>
      </c>
      <c r="G109" s="1" t="s">
        <v>58</v>
      </c>
      <c r="H109" s="1" t="s">
        <v>58</v>
      </c>
      <c r="I109" s="1" t="s">
        <v>89</v>
      </c>
      <c r="J109" s="38">
        <v>0</v>
      </c>
      <c r="K109" s="39"/>
      <c r="L109" s="40"/>
      <c r="M109" s="6" t="s">
        <v>65</v>
      </c>
      <c r="N109" s="5"/>
      <c r="O109" s="5"/>
      <c r="P109" s="5"/>
      <c r="Q109" s="5"/>
      <c r="R109" s="5"/>
      <c r="S109" s="5"/>
      <c r="T109" s="5"/>
      <c r="U109" s="5"/>
      <c r="V109" s="5"/>
      <c r="W109" s="5"/>
      <c r="X109" s="55"/>
      <c r="Y109" s="5"/>
      <c r="Z109" s="5"/>
      <c r="AA109" s="41"/>
      <c r="AB109" s="41"/>
      <c r="AC109" s="5"/>
      <c r="AD109" s="5"/>
      <c r="AE109" s="9"/>
      <c r="AF109" s="42"/>
    </row>
    <row r="110" spans="1:32" s="1" customFormat="1" ht="16.7" customHeight="1" x14ac:dyDescent="0.2">
      <c r="A110" s="36">
        <v>1.617</v>
      </c>
      <c r="B110" s="1" t="s">
        <v>642</v>
      </c>
      <c r="C110" s="5" t="s">
        <v>32</v>
      </c>
      <c r="D110" s="5" t="s">
        <v>532</v>
      </c>
      <c r="E110" s="9" t="s">
        <v>643</v>
      </c>
      <c r="F110" s="9" t="s">
        <v>644</v>
      </c>
      <c r="G110" s="1" t="s">
        <v>180</v>
      </c>
      <c r="H110" s="1" t="s">
        <v>181</v>
      </c>
      <c r="I110" s="1" t="s">
        <v>89</v>
      </c>
      <c r="J110" s="38">
        <v>1.5</v>
      </c>
      <c r="K110" s="39"/>
      <c r="L110" s="40"/>
      <c r="M110" s="6" t="s">
        <v>65</v>
      </c>
      <c r="N110" s="5"/>
      <c r="O110" s="5"/>
      <c r="P110" s="5"/>
      <c r="Q110" s="5"/>
      <c r="R110" s="5"/>
      <c r="S110" s="5"/>
      <c r="T110" s="5"/>
      <c r="U110" s="5"/>
      <c r="V110" s="5"/>
      <c r="W110" s="5"/>
      <c r="X110" s="55"/>
      <c r="Y110" s="5"/>
      <c r="Z110" s="5"/>
      <c r="AA110" s="41"/>
      <c r="AB110" s="41"/>
      <c r="AC110" s="5"/>
      <c r="AD110" s="5"/>
      <c r="AE110" s="9"/>
      <c r="AF110" s="42"/>
    </row>
    <row r="111" spans="1:32" s="1" customFormat="1" ht="102" x14ac:dyDescent="0.2">
      <c r="A111" s="36">
        <v>1.6180000000000001</v>
      </c>
      <c r="B111" s="1" t="s">
        <v>645</v>
      </c>
      <c r="C111" s="5" t="s">
        <v>32</v>
      </c>
      <c r="D111" s="5" t="s">
        <v>532</v>
      </c>
      <c r="E111" s="9" t="s">
        <v>646</v>
      </c>
      <c r="F111" s="9" t="s">
        <v>647</v>
      </c>
      <c r="G111" s="1" t="s">
        <v>384</v>
      </c>
      <c r="H111" s="1" t="s">
        <v>384</v>
      </c>
      <c r="I111" s="1" t="s">
        <v>143</v>
      </c>
      <c r="J111" s="38">
        <v>0.8898630109017045</v>
      </c>
      <c r="K111" s="39"/>
      <c r="L111" s="40"/>
      <c r="M111" s="6" t="s">
        <v>65</v>
      </c>
      <c r="N111" s="5"/>
      <c r="O111" s="5"/>
      <c r="P111" s="5"/>
      <c r="Q111" s="5"/>
      <c r="R111" s="5"/>
      <c r="S111" s="5"/>
      <c r="T111" s="5"/>
      <c r="U111" s="5"/>
      <c r="V111" s="5"/>
      <c r="W111" s="5"/>
      <c r="X111" s="55"/>
      <c r="Y111" s="5"/>
      <c r="Z111" s="5"/>
      <c r="AA111" s="41"/>
      <c r="AB111" s="41"/>
      <c r="AC111" s="5"/>
      <c r="AD111" s="5"/>
      <c r="AE111" s="9"/>
      <c r="AF111" s="42"/>
    </row>
    <row r="112" spans="1:32" s="1" customFormat="1" ht="38.25" x14ac:dyDescent="0.2">
      <c r="A112" s="36">
        <v>1.619</v>
      </c>
      <c r="B112" s="1" t="s">
        <v>648</v>
      </c>
      <c r="C112" s="5" t="s">
        <v>32</v>
      </c>
      <c r="D112" s="5" t="s">
        <v>532</v>
      </c>
      <c r="E112" s="9" t="s">
        <v>649</v>
      </c>
      <c r="F112" s="9" t="s">
        <v>650</v>
      </c>
      <c r="G112" s="1" t="s">
        <v>122</v>
      </c>
      <c r="H112" s="1" t="s">
        <v>123</v>
      </c>
      <c r="I112" s="1" t="s">
        <v>162</v>
      </c>
      <c r="J112" s="38">
        <v>1</v>
      </c>
      <c r="K112" s="39"/>
      <c r="L112" s="40"/>
      <c r="M112" s="6" t="s">
        <v>65</v>
      </c>
      <c r="N112" s="5"/>
      <c r="O112" s="5"/>
      <c r="P112" s="5"/>
      <c r="Q112" s="5"/>
      <c r="R112" s="5"/>
      <c r="S112" s="5"/>
      <c r="T112" s="5"/>
      <c r="U112" s="5"/>
      <c r="V112" s="5"/>
      <c r="W112" s="5"/>
      <c r="X112" s="55"/>
      <c r="Y112" s="5"/>
      <c r="Z112" s="5"/>
      <c r="AA112" s="41"/>
      <c r="AB112" s="41"/>
      <c r="AC112" s="5"/>
      <c r="AD112" s="5"/>
      <c r="AE112" s="9"/>
      <c r="AF112" s="42"/>
    </row>
    <row r="113" spans="1:32" s="1" customFormat="1" ht="51" x14ac:dyDescent="0.2">
      <c r="A113" s="36">
        <v>1.62</v>
      </c>
      <c r="B113" s="1" t="s">
        <v>651</v>
      </c>
      <c r="C113" s="5" t="s">
        <v>32</v>
      </c>
      <c r="D113" s="5" t="s">
        <v>532</v>
      </c>
      <c r="E113" s="9" t="s">
        <v>652</v>
      </c>
      <c r="F113" s="9" t="s">
        <v>653</v>
      </c>
      <c r="G113" s="1" t="s">
        <v>189</v>
      </c>
      <c r="H113" s="1" t="s">
        <v>190</v>
      </c>
      <c r="I113" s="1" t="s">
        <v>89</v>
      </c>
      <c r="J113" s="38">
        <v>0.5</v>
      </c>
      <c r="K113" s="39"/>
      <c r="L113" s="40"/>
      <c r="M113" s="6" t="s">
        <v>65</v>
      </c>
      <c r="N113" s="5"/>
      <c r="O113" s="5"/>
      <c r="P113" s="5"/>
      <c r="Q113" s="5"/>
      <c r="R113" s="5"/>
      <c r="S113" s="5"/>
      <c r="T113" s="5"/>
      <c r="U113" s="5"/>
      <c r="V113" s="5"/>
      <c r="W113" s="5"/>
      <c r="X113" s="55"/>
      <c r="Y113" s="5"/>
      <c r="Z113" s="5"/>
      <c r="AA113" s="41"/>
      <c r="AB113" s="41"/>
      <c r="AC113" s="5"/>
      <c r="AD113" s="5"/>
      <c r="AE113" s="9"/>
      <c r="AF113" s="42"/>
    </row>
    <row r="114" spans="1:32" s="1" customFormat="1" ht="51" x14ac:dyDescent="0.2">
      <c r="A114" s="36">
        <v>1.621</v>
      </c>
      <c r="B114" s="1" t="s">
        <v>654</v>
      </c>
      <c r="C114" s="5" t="s">
        <v>32</v>
      </c>
      <c r="D114" s="5" t="s">
        <v>532</v>
      </c>
      <c r="E114" s="9" t="s">
        <v>655</v>
      </c>
      <c r="F114" s="9" t="s">
        <v>656</v>
      </c>
      <c r="G114" s="1" t="s">
        <v>105</v>
      </c>
      <c r="H114" s="1" t="s">
        <v>106</v>
      </c>
      <c r="I114" s="1" t="s">
        <v>345</v>
      </c>
      <c r="J114" s="38">
        <v>1.25</v>
      </c>
      <c r="K114" s="39"/>
      <c r="L114" s="40"/>
      <c r="M114" s="6" t="s">
        <v>65</v>
      </c>
      <c r="N114" s="5"/>
      <c r="O114" s="5"/>
      <c r="P114" s="5"/>
      <c r="Q114" s="5"/>
      <c r="R114" s="5"/>
      <c r="S114" s="5"/>
      <c r="T114" s="5"/>
      <c r="U114" s="5"/>
      <c r="V114" s="5"/>
      <c r="W114" s="5"/>
      <c r="X114" s="55"/>
      <c r="Y114" s="5"/>
      <c r="Z114" s="5"/>
      <c r="AA114" s="41"/>
      <c r="AB114" s="41"/>
      <c r="AC114" s="5"/>
      <c r="AD114" s="5"/>
      <c r="AE114" s="9"/>
      <c r="AF114" s="42"/>
    </row>
    <row r="115" spans="1:32" s="1" customFormat="1" ht="12.75" x14ac:dyDescent="0.2">
      <c r="A115" s="56"/>
      <c r="B115" s="19"/>
      <c r="C115" s="19"/>
      <c r="D115" s="19"/>
      <c r="E115" s="20"/>
      <c r="F115" s="20"/>
      <c r="G115" s="20"/>
      <c r="H115" s="20"/>
      <c r="I115" s="20"/>
      <c r="J115" s="21">
        <v>2167.3403655697584</v>
      </c>
      <c r="K115" s="21"/>
      <c r="L115" s="57"/>
      <c r="M115" s="19"/>
      <c r="N115" s="23"/>
      <c r="O115" s="23"/>
      <c r="P115" s="23"/>
      <c r="Q115" s="23"/>
      <c r="R115" s="23"/>
      <c r="S115" s="23"/>
      <c r="T115" s="23"/>
      <c r="U115" s="23"/>
      <c r="V115" s="23"/>
      <c r="W115" s="23"/>
      <c r="X115" s="23"/>
      <c r="Y115" s="23"/>
      <c r="Z115" s="23"/>
      <c r="AA115" s="19"/>
      <c r="AB115" s="24"/>
      <c r="AC115" s="23"/>
      <c r="AD115" s="23"/>
      <c r="AE115" s="20"/>
      <c r="AF115" s="25"/>
    </row>
    <row r="116" spans="1:32" s="26" customFormat="1" ht="12.75" x14ac:dyDescent="0.2">
      <c r="A116" s="49"/>
      <c r="B116" s="27"/>
      <c r="C116" s="27"/>
      <c r="D116" s="27"/>
      <c r="E116" s="2"/>
      <c r="F116" s="2"/>
      <c r="G116" s="2"/>
      <c r="H116" s="2"/>
      <c r="I116" s="2"/>
      <c r="J116" s="31">
        <v>122.8283777530651</v>
      </c>
      <c r="K116" s="31"/>
      <c r="L116" s="48"/>
      <c r="M116" s="27"/>
      <c r="N116" s="2"/>
      <c r="O116" s="2"/>
      <c r="P116" s="2"/>
      <c r="Q116" s="2"/>
      <c r="R116" s="2"/>
      <c r="S116" s="2"/>
      <c r="T116" s="2"/>
      <c r="U116" s="2"/>
      <c r="V116" s="2"/>
      <c r="W116" s="2"/>
      <c r="X116" s="2"/>
      <c r="Y116" s="50"/>
      <c r="Z116" s="2"/>
      <c r="AA116" s="27"/>
      <c r="AB116" s="27"/>
      <c r="AC116" s="50"/>
      <c r="AD116" s="50"/>
      <c r="AE116" s="2"/>
      <c r="AF116" s="2"/>
    </row>
    <row r="117" spans="1:32" s="1" customFormat="1" ht="39.75" customHeight="1" x14ac:dyDescent="0.2">
      <c r="A117" s="36">
        <v>2.0009999999999999</v>
      </c>
      <c r="B117" s="1" t="s">
        <v>659</v>
      </c>
      <c r="C117" s="6" t="s">
        <v>660</v>
      </c>
      <c r="D117" s="6" t="s">
        <v>658</v>
      </c>
      <c r="E117" s="9" t="s">
        <v>661</v>
      </c>
      <c r="F117" s="9" t="s">
        <v>662</v>
      </c>
      <c r="G117" s="1" t="s">
        <v>149</v>
      </c>
      <c r="H117" s="1" t="s">
        <v>123</v>
      </c>
      <c r="I117" s="1" t="s">
        <v>663</v>
      </c>
      <c r="J117" s="58">
        <v>122.8283777530651</v>
      </c>
      <c r="K117" s="59">
        <v>95500</v>
      </c>
      <c r="L117" s="40">
        <f>(J117*1000000)/K117</f>
        <v>1286.1610235923047</v>
      </c>
      <c r="M117" s="6" t="s">
        <v>39</v>
      </c>
      <c r="N117" s="5" t="s">
        <v>664</v>
      </c>
      <c r="O117" s="5" t="s">
        <v>665</v>
      </c>
      <c r="P117" s="5">
        <v>0</v>
      </c>
      <c r="Q117" s="5">
        <v>0</v>
      </c>
      <c r="R117" s="5">
        <v>0</v>
      </c>
      <c r="S117" s="5"/>
      <c r="T117" s="5"/>
      <c r="U117" s="5"/>
      <c r="V117" s="5"/>
      <c r="W117" s="5"/>
      <c r="X117" s="5"/>
      <c r="Y117" s="5"/>
      <c r="Z117" s="41" t="s">
        <v>64</v>
      </c>
      <c r="AA117" s="41" t="s">
        <v>64</v>
      </c>
      <c r="AB117" s="41" t="s">
        <v>42</v>
      </c>
      <c r="AC117" s="5" t="s">
        <v>43</v>
      </c>
      <c r="AD117" s="5" t="s">
        <v>666</v>
      </c>
      <c r="AE117" s="9"/>
      <c r="AF117" s="42" t="s">
        <v>667</v>
      </c>
    </row>
    <row r="118" spans="1:32" s="1" customFormat="1" ht="127.5" x14ac:dyDescent="0.2">
      <c r="A118" s="36">
        <v>2.0019999999999998</v>
      </c>
      <c r="B118" s="1" t="s">
        <v>158</v>
      </c>
      <c r="C118" s="6" t="s">
        <v>660</v>
      </c>
      <c r="D118" s="6" t="s">
        <v>658</v>
      </c>
      <c r="E118" s="9" t="s">
        <v>668</v>
      </c>
      <c r="F118" s="9" t="s">
        <v>160</v>
      </c>
      <c r="G118" s="1" t="s">
        <v>161</v>
      </c>
      <c r="H118" s="1" t="s">
        <v>161</v>
      </c>
      <c r="I118" s="1" t="s">
        <v>669</v>
      </c>
      <c r="J118" s="58" t="s">
        <v>117</v>
      </c>
      <c r="K118" s="59"/>
      <c r="L118" s="60"/>
      <c r="M118" s="6" t="s">
        <v>65</v>
      </c>
      <c r="N118" s="5" t="s">
        <v>670</v>
      </c>
      <c r="O118" s="5" t="s">
        <v>671</v>
      </c>
      <c r="P118" s="5">
        <v>0</v>
      </c>
      <c r="Q118" s="5">
        <v>0</v>
      </c>
      <c r="R118" s="5">
        <v>0</v>
      </c>
      <c r="S118" s="5"/>
      <c r="T118" s="5"/>
      <c r="U118" s="5"/>
      <c r="V118" s="5"/>
      <c r="W118" s="5"/>
      <c r="X118" s="5"/>
      <c r="Y118" s="5"/>
      <c r="Z118" s="41" t="s">
        <v>64</v>
      </c>
      <c r="AA118" s="41" t="s">
        <v>64</v>
      </c>
      <c r="AB118" s="41" t="s">
        <v>42</v>
      </c>
      <c r="AC118" s="5"/>
      <c r="AD118" s="5"/>
      <c r="AE118" s="9"/>
      <c r="AF118" s="42"/>
    </row>
    <row r="119" spans="1:32" s="26" customFormat="1" ht="12.75" x14ac:dyDescent="0.2">
      <c r="A119" s="49"/>
      <c r="B119" s="27"/>
      <c r="C119" s="27"/>
      <c r="D119" s="27"/>
      <c r="E119" s="2"/>
      <c r="F119" s="2"/>
      <c r="G119" s="2"/>
      <c r="H119" s="2"/>
      <c r="I119" s="2"/>
      <c r="J119" s="31">
        <v>0.84042393446710617</v>
      </c>
      <c r="K119" s="61"/>
      <c r="L119" s="48"/>
      <c r="M119" s="27"/>
      <c r="N119" s="2"/>
      <c r="O119" s="2"/>
      <c r="P119" s="2"/>
      <c r="Q119" s="2"/>
      <c r="R119" s="2"/>
      <c r="S119" s="2"/>
      <c r="T119" s="2"/>
      <c r="U119" s="2"/>
      <c r="V119" s="2"/>
      <c r="W119" s="2"/>
      <c r="X119" s="2"/>
      <c r="Y119" s="50"/>
      <c r="Z119" s="27"/>
      <c r="AA119" s="27"/>
      <c r="AB119" s="27"/>
      <c r="AC119" s="50"/>
      <c r="AD119" s="50"/>
      <c r="AE119" s="2"/>
      <c r="AF119" s="2"/>
    </row>
    <row r="120" spans="1:32" s="1" customFormat="1" ht="127.5" x14ac:dyDescent="0.2">
      <c r="A120" s="36">
        <v>2.101</v>
      </c>
      <c r="B120" s="1" t="s">
        <v>672</v>
      </c>
      <c r="C120" s="6" t="s">
        <v>660</v>
      </c>
      <c r="D120" s="6" t="s">
        <v>274</v>
      </c>
      <c r="E120" s="9" t="s">
        <v>673</v>
      </c>
      <c r="F120" s="9" t="s">
        <v>674</v>
      </c>
      <c r="G120" s="1" t="s">
        <v>149</v>
      </c>
      <c r="H120" s="1" t="s">
        <v>123</v>
      </c>
      <c r="I120" s="1" t="s">
        <v>675</v>
      </c>
      <c r="J120" s="58">
        <v>0.84042393446710617</v>
      </c>
      <c r="K120" s="59"/>
      <c r="L120" s="60"/>
      <c r="M120" s="6" t="s">
        <v>39</v>
      </c>
      <c r="N120" s="5" t="s">
        <v>676</v>
      </c>
      <c r="O120" s="5" t="s">
        <v>677</v>
      </c>
      <c r="P120" s="5">
        <v>0</v>
      </c>
      <c r="Q120" s="5">
        <v>0</v>
      </c>
      <c r="R120" s="5">
        <v>0</v>
      </c>
      <c r="S120" s="5"/>
      <c r="T120" s="5"/>
      <c r="U120" s="5"/>
      <c r="V120" s="5"/>
      <c r="W120" s="5"/>
      <c r="X120" s="5"/>
      <c r="Y120" s="5"/>
      <c r="Z120" s="41" t="s">
        <v>64</v>
      </c>
      <c r="AA120" s="41" t="s">
        <v>64</v>
      </c>
      <c r="AB120" s="41" t="s">
        <v>42</v>
      </c>
      <c r="AC120" s="5" t="s">
        <v>43</v>
      </c>
      <c r="AD120" s="5" t="s">
        <v>666</v>
      </c>
      <c r="AE120" s="9" t="s">
        <v>678</v>
      </c>
      <c r="AF120" s="42" t="s">
        <v>45</v>
      </c>
    </row>
    <row r="121" spans="1:32" s="26" customFormat="1" ht="12.75" x14ac:dyDescent="0.2">
      <c r="A121" s="49"/>
      <c r="B121" s="27"/>
      <c r="C121" s="27"/>
      <c r="D121" s="27"/>
      <c r="E121" s="2"/>
      <c r="F121" s="2"/>
      <c r="G121" s="2"/>
      <c r="H121" s="2"/>
      <c r="I121" s="2"/>
      <c r="J121" s="31">
        <v>201.00551651777039</v>
      </c>
      <c r="K121" s="61"/>
      <c r="L121" s="48"/>
      <c r="M121" s="27"/>
      <c r="N121" s="2"/>
      <c r="O121" s="2"/>
      <c r="P121" s="2"/>
      <c r="Q121" s="2"/>
      <c r="R121" s="2"/>
      <c r="S121" s="2"/>
      <c r="T121" s="2"/>
      <c r="U121" s="2"/>
      <c r="V121" s="2"/>
      <c r="W121" s="2"/>
      <c r="X121" s="2"/>
      <c r="Y121" s="50"/>
      <c r="Z121" s="27"/>
      <c r="AA121" s="27"/>
      <c r="AB121" s="27"/>
      <c r="AC121" s="50"/>
      <c r="AD121" s="50"/>
      <c r="AE121" s="2"/>
      <c r="AF121" s="2"/>
    </row>
    <row r="122" spans="1:32" s="1" customFormat="1" ht="102" x14ac:dyDescent="0.2">
      <c r="A122" s="36">
        <v>2.2009999999999996</v>
      </c>
      <c r="B122" s="1" t="s">
        <v>679</v>
      </c>
      <c r="C122" s="6" t="s">
        <v>660</v>
      </c>
      <c r="D122" s="6" t="s">
        <v>304</v>
      </c>
      <c r="E122" s="9" t="s">
        <v>680</v>
      </c>
      <c r="F122" s="9" t="s">
        <v>681</v>
      </c>
      <c r="G122" s="1" t="s">
        <v>105</v>
      </c>
      <c r="H122" s="1" t="s">
        <v>106</v>
      </c>
      <c r="I122" s="1" t="s">
        <v>663</v>
      </c>
      <c r="J122" s="58">
        <v>31.795393525486489</v>
      </c>
      <c r="K122" s="59">
        <v>43000</v>
      </c>
      <c r="L122" s="60">
        <f>J122/K122*1000000</f>
        <v>739.42775640666252</v>
      </c>
      <c r="M122" s="6" t="s">
        <v>39</v>
      </c>
      <c r="N122" s="5" t="s">
        <v>682</v>
      </c>
      <c r="O122" s="5" t="s">
        <v>683</v>
      </c>
      <c r="P122" s="5">
        <v>0</v>
      </c>
      <c r="Q122" s="5">
        <v>0</v>
      </c>
      <c r="R122" s="5">
        <v>0</v>
      </c>
      <c r="S122" s="5"/>
      <c r="T122" s="5"/>
      <c r="U122" s="5"/>
      <c r="V122" s="5"/>
      <c r="W122" s="5"/>
      <c r="X122" s="5"/>
      <c r="Y122" s="5"/>
      <c r="Z122" s="41" t="s">
        <v>64</v>
      </c>
      <c r="AA122" s="41" t="s">
        <v>64</v>
      </c>
      <c r="AB122" s="41" t="s">
        <v>42</v>
      </c>
      <c r="AC122" s="5" t="s">
        <v>43</v>
      </c>
      <c r="AD122" s="5" t="s">
        <v>666</v>
      </c>
      <c r="AE122" s="9"/>
      <c r="AF122" s="42" t="s">
        <v>45</v>
      </c>
    </row>
    <row r="123" spans="1:32" s="1" customFormat="1" ht="127.5" x14ac:dyDescent="0.2">
      <c r="A123" s="36">
        <v>2.2029999999999998</v>
      </c>
      <c r="B123" s="1" t="s">
        <v>684</v>
      </c>
      <c r="C123" s="6" t="s">
        <v>660</v>
      </c>
      <c r="D123" s="6" t="s">
        <v>304</v>
      </c>
      <c r="E123" s="9" t="s">
        <v>685</v>
      </c>
      <c r="F123" s="9" t="s">
        <v>686</v>
      </c>
      <c r="G123" s="1" t="s">
        <v>149</v>
      </c>
      <c r="H123" s="1" t="s">
        <v>123</v>
      </c>
      <c r="I123" s="1" t="s">
        <v>663</v>
      </c>
      <c r="J123" s="58">
        <v>168.90190542303444</v>
      </c>
      <c r="K123" s="59">
        <v>12000</v>
      </c>
      <c r="L123" s="60">
        <f>J123/K123*1000000</f>
        <v>14075.158785252868</v>
      </c>
      <c r="M123" s="6" t="s">
        <v>39</v>
      </c>
      <c r="N123" s="5" t="s">
        <v>687</v>
      </c>
      <c r="O123" s="5" t="s">
        <v>688</v>
      </c>
      <c r="P123" s="5">
        <v>0</v>
      </c>
      <c r="Q123" s="5">
        <v>0</v>
      </c>
      <c r="R123" s="5">
        <v>0</v>
      </c>
      <c r="S123" s="5"/>
      <c r="T123" s="5"/>
      <c r="U123" s="5"/>
      <c r="V123" s="5"/>
      <c r="W123" s="5"/>
      <c r="X123" s="5"/>
      <c r="Y123" s="5"/>
      <c r="Z123" s="41" t="s">
        <v>64</v>
      </c>
      <c r="AA123" s="41" t="s">
        <v>64</v>
      </c>
      <c r="AB123" s="41" t="s">
        <v>42</v>
      </c>
      <c r="AC123" s="5" t="s">
        <v>43</v>
      </c>
      <c r="AD123" s="5" t="s">
        <v>666</v>
      </c>
      <c r="AE123" s="9"/>
      <c r="AF123" s="42" t="s">
        <v>667</v>
      </c>
    </row>
    <row r="124" spans="1:32" s="1" customFormat="1" ht="127.5" x14ac:dyDescent="0.2">
      <c r="A124" s="36">
        <v>2.2039999999999997</v>
      </c>
      <c r="B124" s="1" t="s">
        <v>689</v>
      </c>
      <c r="C124" s="6" t="s">
        <v>660</v>
      </c>
      <c r="D124" s="6" t="s">
        <v>304</v>
      </c>
      <c r="E124" s="9" t="s">
        <v>690</v>
      </c>
      <c r="F124" s="9" t="s">
        <v>691</v>
      </c>
      <c r="G124" s="1" t="s">
        <v>142</v>
      </c>
      <c r="H124" s="1" t="s">
        <v>142</v>
      </c>
      <c r="I124" s="1" t="s">
        <v>692</v>
      </c>
      <c r="J124" s="58">
        <v>0.30821756924944504</v>
      </c>
      <c r="K124" s="59"/>
      <c r="L124" s="60"/>
      <c r="M124" s="6" t="s">
        <v>39</v>
      </c>
      <c r="N124" s="5" t="s">
        <v>693</v>
      </c>
      <c r="O124" s="5" t="s">
        <v>694</v>
      </c>
      <c r="P124" s="5">
        <v>0</v>
      </c>
      <c r="Q124" s="5">
        <v>0</v>
      </c>
      <c r="R124" s="5">
        <v>0</v>
      </c>
      <c r="S124" s="5"/>
      <c r="T124" s="5"/>
      <c r="U124" s="5"/>
      <c r="V124" s="5"/>
      <c r="W124" s="5"/>
      <c r="X124" s="5"/>
      <c r="Y124" s="5"/>
      <c r="Z124" s="41" t="s">
        <v>64</v>
      </c>
      <c r="AA124" s="41" t="s">
        <v>64</v>
      </c>
      <c r="AB124" s="41" t="s">
        <v>42</v>
      </c>
      <c r="AC124" s="5" t="s">
        <v>43</v>
      </c>
      <c r="AD124" s="5" t="s">
        <v>666</v>
      </c>
      <c r="AE124" s="9" t="s">
        <v>678</v>
      </c>
      <c r="AF124" s="42" t="s">
        <v>45</v>
      </c>
    </row>
    <row r="125" spans="1:32" s="1" customFormat="1" ht="51" x14ac:dyDescent="0.2">
      <c r="A125" s="36">
        <v>2.2050000000000001</v>
      </c>
      <c r="B125" s="1" t="s">
        <v>695</v>
      </c>
      <c r="C125" s="6" t="s">
        <v>660</v>
      </c>
      <c r="D125" s="6" t="s">
        <v>304</v>
      </c>
      <c r="E125" s="9" t="s">
        <v>696</v>
      </c>
      <c r="F125" s="9" t="s">
        <v>697</v>
      </c>
      <c r="G125" s="1" t="s">
        <v>149</v>
      </c>
      <c r="H125" s="1" t="s">
        <v>123</v>
      </c>
      <c r="J125" s="58" t="s">
        <v>64</v>
      </c>
      <c r="K125" s="59"/>
      <c r="L125" s="60"/>
      <c r="M125" s="6" t="s">
        <v>39</v>
      </c>
      <c r="N125" s="5" t="s">
        <v>698</v>
      </c>
      <c r="O125" s="5" t="s">
        <v>699</v>
      </c>
      <c r="P125" s="5">
        <v>0</v>
      </c>
      <c r="Q125" s="5">
        <v>0</v>
      </c>
      <c r="R125" s="5">
        <v>0</v>
      </c>
      <c r="S125" s="5"/>
      <c r="T125" s="5"/>
      <c r="U125" s="5"/>
      <c r="V125" s="5"/>
      <c r="W125" s="5"/>
      <c r="X125" s="5"/>
      <c r="Y125" s="5"/>
      <c r="Z125" s="41" t="s">
        <v>64</v>
      </c>
      <c r="AA125" s="41" t="s">
        <v>64</v>
      </c>
      <c r="AB125" s="41" t="s">
        <v>42</v>
      </c>
      <c r="AC125" s="5"/>
      <c r="AD125" s="5"/>
      <c r="AE125" s="9"/>
      <c r="AF125" s="42"/>
    </row>
    <row r="126" spans="1:32" s="1" customFormat="1" ht="102" x14ac:dyDescent="0.2">
      <c r="A126" s="36">
        <v>2.206</v>
      </c>
      <c r="B126" s="1" t="s">
        <v>700</v>
      </c>
      <c r="C126" s="6" t="s">
        <v>660</v>
      </c>
      <c r="D126" s="6" t="s">
        <v>304</v>
      </c>
      <c r="E126" s="9" t="s">
        <v>701</v>
      </c>
      <c r="F126" s="9" t="s">
        <v>702</v>
      </c>
      <c r="G126" s="1" t="s">
        <v>122</v>
      </c>
      <c r="H126" s="1" t="s">
        <v>123</v>
      </c>
      <c r="I126" s="1" t="s">
        <v>703</v>
      </c>
      <c r="J126" s="58" t="s">
        <v>117</v>
      </c>
      <c r="K126" s="59"/>
      <c r="L126" s="60"/>
      <c r="M126" s="6" t="s">
        <v>39</v>
      </c>
      <c r="N126" s="5" t="s">
        <v>704</v>
      </c>
      <c r="O126" s="5">
        <v>0</v>
      </c>
      <c r="P126" s="5" t="s">
        <v>705</v>
      </c>
      <c r="Q126" s="5" t="s">
        <v>706</v>
      </c>
      <c r="R126" s="5">
        <v>0</v>
      </c>
      <c r="S126" s="5"/>
      <c r="T126" s="5"/>
      <c r="U126" s="5"/>
      <c r="V126" s="5"/>
      <c r="W126" s="5"/>
      <c r="X126" s="5"/>
      <c r="Y126" s="5"/>
      <c r="Z126" s="41" t="s">
        <v>64</v>
      </c>
      <c r="AA126" s="41" t="s">
        <v>64</v>
      </c>
      <c r="AB126" s="41" t="s">
        <v>42</v>
      </c>
      <c r="AC126" s="5" t="s">
        <v>43</v>
      </c>
      <c r="AD126" s="5" t="s">
        <v>666</v>
      </c>
      <c r="AE126" s="9"/>
      <c r="AF126" s="42"/>
    </row>
    <row r="127" spans="1:32" s="26" customFormat="1" ht="12.75" x14ac:dyDescent="0.2">
      <c r="A127" s="49"/>
      <c r="B127" s="27"/>
      <c r="C127" s="27"/>
      <c r="D127" s="27"/>
      <c r="E127" s="2"/>
      <c r="F127" s="2"/>
      <c r="G127" s="2"/>
      <c r="H127" s="2"/>
      <c r="I127" s="2"/>
      <c r="J127" s="31">
        <v>333.692134006701</v>
      </c>
      <c r="K127" s="61"/>
      <c r="L127" s="48"/>
      <c r="M127" s="27"/>
      <c r="N127" s="2"/>
      <c r="O127" s="2"/>
      <c r="P127" s="2"/>
      <c r="Q127" s="2"/>
      <c r="R127" s="2"/>
      <c r="S127" s="2"/>
      <c r="T127" s="2"/>
      <c r="U127" s="2"/>
      <c r="V127" s="2"/>
      <c r="W127" s="2"/>
      <c r="X127" s="2"/>
      <c r="Y127" s="50"/>
      <c r="Z127" s="27"/>
      <c r="AA127" s="27"/>
      <c r="AB127" s="27"/>
      <c r="AC127" s="50"/>
      <c r="AD127" s="50"/>
      <c r="AE127" s="2"/>
      <c r="AF127" s="2"/>
    </row>
    <row r="128" spans="1:32" s="1" customFormat="1" ht="102" x14ac:dyDescent="0.2">
      <c r="A128" s="36">
        <v>2.3009999999999997</v>
      </c>
      <c r="B128" s="1" t="s">
        <v>707</v>
      </c>
      <c r="C128" s="6" t="s">
        <v>660</v>
      </c>
      <c r="D128" s="5" t="s">
        <v>331</v>
      </c>
      <c r="E128" s="9" t="s">
        <v>708</v>
      </c>
      <c r="F128" s="9" t="s">
        <v>334</v>
      </c>
      <c r="G128" s="1" t="s">
        <v>122</v>
      </c>
      <c r="H128" s="1" t="s">
        <v>123</v>
      </c>
      <c r="I128" s="1" t="s">
        <v>709</v>
      </c>
      <c r="J128" s="58">
        <v>2.3111658197845415</v>
      </c>
      <c r="K128" s="59">
        <v>385</v>
      </c>
      <c r="L128" s="60">
        <f>J128/K128*1000000</f>
        <v>6003.0281033364718</v>
      </c>
      <c r="M128" s="6" t="s">
        <v>39</v>
      </c>
      <c r="N128" s="5" t="s">
        <v>710</v>
      </c>
      <c r="O128" s="5" t="s">
        <v>347</v>
      </c>
      <c r="P128" s="5">
        <v>0</v>
      </c>
      <c r="Q128" s="5">
        <v>0</v>
      </c>
      <c r="R128" s="5">
        <v>0</v>
      </c>
      <c r="S128" s="5"/>
      <c r="T128" s="5"/>
      <c r="U128" s="5"/>
      <c r="V128" s="5"/>
      <c r="W128" s="5"/>
      <c r="X128" s="5"/>
      <c r="Y128" s="5"/>
      <c r="Z128" s="41" t="s">
        <v>64</v>
      </c>
      <c r="AA128" s="41" t="s">
        <v>64</v>
      </c>
      <c r="AB128" s="41" t="s">
        <v>42</v>
      </c>
      <c r="AC128" s="5" t="s">
        <v>43</v>
      </c>
      <c r="AD128" s="5" t="s">
        <v>666</v>
      </c>
      <c r="AE128" s="9"/>
      <c r="AF128" s="42" t="s">
        <v>45</v>
      </c>
    </row>
    <row r="129" spans="1:32" s="1" customFormat="1" ht="127.5" x14ac:dyDescent="0.2">
      <c r="A129" s="36">
        <v>2.3029999999999999</v>
      </c>
      <c r="B129" s="1" t="s">
        <v>711</v>
      </c>
      <c r="C129" s="6" t="s">
        <v>660</v>
      </c>
      <c r="D129" s="5" t="s">
        <v>331</v>
      </c>
      <c r="E129" s="9" t="s">
        <v>712</v>
      </c>
      <c r="F129" s="9" t="s">
        <v>713</v>
      </c>
      <c r="G129" s="1" t="s">
        <v>105</v>
      </c>
      <c r="H129" s="1" t="s">
        <v>106</v>
      </c>
      <c r="I129" s="1" t="s">
        <v>663</v>
      </c>
      <c r="J129" s="58">
        <v>0</v>
      </c>
      <c r="K129" s="59"/>
      <c r="L129" s="60"/>
      <c r="M129" s="6" t="s">
        <v>39</v>
      </c>
      <c r="N129" s="5" t="s">
        <v>714</v>
      </c>
      <c r="O129" s="5" t="s">
        <v>715</v>
      </c>
      <c r="P129" s="5">
        <v>0</v>
      </c>
      <c r="Q129" s="5">
        <v>0</v>
      </c>
      <c r="R129" s="5">
        <v>0</v>
      </c>
      <c r="S129" s="5"/>
      <c r="T129" s="5"/>
      <c r="U129" s="5"/>
      <c r="V129" s="5"/>
      <c r="W129" s="5"/>
      <c r="X129" s="5"/>
      <c r="Y129" s="5"/>
      <c r="Z129" s="41" t="s">
        <v>64</v>
      </c>
      <c r="AA129" s="41" t="s">
        <v>64</v>
      </c>
      <c r="AB129" s="41" t="s">
        <v>42</v>
      </c>
      <c r="AC129" s="5" t="s">
        <v>43</v>
      </c>
      <c r="AD129" s="5" t="s">
        <v>666</v>
      </c>
      <c r="AE129" s="9" t="s">
        <v>678</v>
      </c>
      <c r="AF129" s="42" t="s">
        <v>45</v>
      </c>
    </row>
    <row r="130" spans="1:32" s="1" customFormat="1" ht="140.25" x14ac:dyDescent="0.2">
      <c r="A130" s="36">
        <v>2.3039999999999998</v>
      </c>
      <c r="B130" s="1" t="s">
        <v>716</v>
      </c>
      <c r="C130" s="6" t="s">
        <v>660</v>
      </c>
      <c r="D130" s="5" t="s">
        <v>331</v>
      </c>
      <c r="E130" s="9" t="s">
        <v>717</v>
      </c>
      <c r="F130" s="9" t="s">
        <v>354</v>
      </c>
      <c r="G130" s="1" t="s">
        <v>149</v>
      </c>
      <c r="H130" s="1" t="s">
        <v>123</v>
      </c>
      <c r="I130" s="1" t="s">
        <v>663</v>
      </c>
      <c r="J130" s="58">
        <v>0.84042393446710617</v>
      </c>
      <c r="K130" s="59">
        <v>38000</v>
      </c>
      <c r="L130" s="60">
        <f>J130/K130*1000000</f>
        <v>22.11641932808174</v>
      </c>
      <c r="M130" s="6" t="s">
        <v>39</v>
      </c>
      <c r="N130" s="5" t="s">
        <v>718</v>
      </c>
      <c r="O130" s="5" t="s">
        <v>356</v>
      </c>
      <c r="P130" s="5">
        <v>0</v>
      </c>
      <c r="Q130" s="5">
        <v>0</v>
      </c>
      <c r="R130" s="5">
        <v>0</v>
      </c>
      <c r="S130" s="5"/>
      <c r="T130" s="5"/>
      <c r="U130" s="5"/>
      <c r="V130" s="5"/>
      <c r="W130" s="5"/>
      <c r="X130" s="5"/>
      <c r="Y130" s="5"/>
      <c r="Z130" s="41" t="s">
        <v>64</v>
      </c>
      <c r="AA130" s="41" t="s">
        <v>64</v>
      </c>
      <c r="AB130" s="41" t="s">
        <v>42</v>
      </c>
      <c r="AC130" s="5" t="s">
        <v>43</v>
      </c>
      <c r="AD130" s="5" t="s">
        <v>666</v>
      </c>
      <c r="AE130" s="9" t="s">
        <v>719</v>
      </c>
      <c r="AF130" s="42" t="s">
        <v>45</v>
      </c>
    </row>
    <row r="131" spans="1:32" s="1" customFormat="1" ht="102" x14ac:dyDescent="0.2">
      <c r="A131" s="36">
        <v>2.3050000000000002</v>
      </c>
      <c r="B131" s="1" t="s">
        <v>720</v>
      </c>
      <c r="C131" s="6" t="s">
        <v>660</v>
      </c>
      <c r="D131" s="5" t="s">
        <v>331</v>
      </c>
      <c r="E131" s="9" t="s">
        <v>721</v>
      </c>
      <c r="F131" s="9" t="s">
        <v>722</v>
      </c>
      <c r="G131" s="1" t="s">
        <v>149</v>
      </c>
      <c r="H131" s="1" t="s">
        <v>123</v>
      </c>
      <c r="I131" s="1" t="s">
        <v>663</v>
      </c>
      <c r="J131" s="58">
        <v>254.21772254485242</v>
      </c>
      <c r="K131" s="59">
        <v>18500</v>
      </c>
      <c r="L131" s="60">
        <f>J131/K131*1000000</f>
        <v>13741.498515937968</v>
      </c>
      <c r="M131" s="6" t="s">
        <v>39</v>
      </c>
      <c r="N131" s="5" t="s">
        <v>723</v>
      </c>
      <c r="O131" s="5" t="s">
        <v>347</v>
      </c>
      <c r="P131" s="5">
        <v>0</v>
      </c>
      <c r="Q131" s="5">
        <v>0</v>
      </c>
      <c r="R131" s="5">
        <v>0</v>
      </c>
      <c r="S131" s="5"/>
      <c r="T131" s="5"/>
      <c r="U131" s="5"/>
      <c r="V131" s="5"/>
      <c r="W131" s="5"/>
      <c r="X131" s="5"/>
      <c r="Y131" s="5"/>
      <c r="Z131" s="41" t="s">
        <v>64</v>
      </c>
      <c r="AA131" s="41" t="s">
        <v>64</v>
      </c>
      <c r="AB131" s="41" t="s">
        <v>42</v>
      </c>
      <c r="AC131" s="5" t="s">
        <v>43</v>
      </c>
      <c r="AD131" s="5" t="s">
        <v>666</v>
      </c>
      <c r="AE131" s="9"/>
      <c r="AF131" s="42" t="s">
        <v>45</v>
      </c>
    </row>
    <row r="132" spans="1:32" s="1" customFormat="1" ht="127.5" x14ac:dyDescent="0.2">
      <c r="A132" s="36">
        <v>2.3059999999999996</v>
      </c>
      <c r="B132" s="1" t="s">
        <v>724</v>
      </c>
      <c r="C132" s="6" t="s">
        <v>660</v>
      </c>
      <c r="D132" s="5" t="s">
        <v>331</v>
      </c>
      <c r="E132" s="9" t="s">
        <v>725</v>
      </c>
      <c r="F132" s="9" t="s">
        <v>722</v>
      </c>
      <c r="G132" s="1" t="s">
        <v>149</v>
      </c>
      <c r="H132" s="1" t="s">
        <v>123</v>
      </c>
      <c r="I132" s="1" t="s">
        <v>663</v>
      </c>
      <c r="J132" s="58">
        <v>45.803104428457289</v>
      </c>
      <c r="K132" s="59"/>
      <c r="L132" s="60"/>
      <c r="M132" s="6" t="s">
        <v>39</v>
      </c>
      <c r="N132" s="5" t="s">
        <v>726</v>
      </c>
      <c r="O132" s="5" t="s">
        <v>351</v>
      </c>
      <c r="P132" s="5">
        <v>0</v>
      </c>
      <c r="Q132" s="5">
        <v>0</v>
      </c>
      <c r="R132" s="5">
        <v>0</v>
      </c>
      <c r="S132" s="5"/>
      <c r="T132" s="5"/>
      <c r="U132" s="5"/>
      <c r="V132" s="5"/>
      <c r="W132" s="5"/>
      <c r="X132" s="5"/>
      <c r="Y132" s="5"/>
      <c r="Z132" s="41" t="s">
        <v>64</v>
      </c>
      <c r="AA132" s="41" t="s">
        <v>64</v>
      </c>
      <c r="AB132" s="41" t="s">
        <v>42</v>
      </c>
      <c r="AC132" s="5" t="s">
        <v>43</v>
      </c>
      <c r="AD132" s="5" t="s">
        <v>666</v>
      </c>
      <c r="AE132" s="9" t="s">
        <v>678</v>
      </c>
      <c r="AF132" s="42" t="s">
        <v>45</v>
      </c>
    </row>
    <row r="133" spans="1:32" s="1" customFormat="1" ht="102" x14ac:dyDescent="0.2">
      <c r="A133" s="36">
        <v>2.3069999999999999</v>
      </c>
      <c r="B133" s="1" t="s">
        <v>727</v>
      </c>
      <c r="C133" s="6" t="s">
        <v>660</v>
      </c>
      <c r="D133" s="5" t="s">
        <v>331</v>
      </c>
      <c r="E133" s="9" t="s">
        <v>728</v>
      </c>
      <c r="F133" s="9" t="s">
        <v>722</v>
      </c>
      <c r="G133" s="1" t="s">
        <v>149</v>
      </c>
      <c r="H133" s="1" t="s">
        <v>123</v>
      </c>
      <c r="I133" s="1" t="s">
        <v>663</v>
      </c>
      <c r="J133" s="58">
        <v>1.890953852550989</v>
      </c>
      <c r="K133" s="59">
        <v>3700</v>
      </c>
      <c r="L133" s="60">
        <f>J133/K133*1000000</f>
        <v>511.06860879756459</v>
      </c>
      <c r="M133" s="6" t="s">
        <v>39</v>
      </c>
      <c r="N133" s="5" t="s">
        <v>723</v>
      </c>
      <c r="O133" s="5" t="s">
        <v>347</v>
      </c>
      <c r="P133" s="5">
        <v>0</v>
      </c>
      <c r="Q133" s="5">
        <v>0</v>
      </c>
      <c r="R133" s="5">
        <v>0</v>
      </c>
      <c r="S133" s="5"/>
      <c r="T133" s="5"/>
      <c r="U133" s="5"/>
      <c r="V133" s="5"/>
      <c r="W133" s="5"/>
      <c r="X133" s="5"/>
      <c r="Y133" s="5"/>
      <c r="Z133" s="41" t="s">
        <v>64</v>
      </c>
      <c r="AA133" s="41" t="s">
        <v>64</v>
      </c>
      <c r="AB133" s="41" t="s">
        <v>42</v>
      </c>
      <c r="AC133" s="5" t="s">
        <v>43</v>
      </c>
      <c r="AD133" s="5" t="s">
        <v>666</v>
      </c>
      <c r="AE133" s="9"/>
      <c r="AF133" s="42" t="s">
        <v>45</v>
      </c>
    </row>
    <row r="134" spans="1:32" s="1" customFormat="1" ht="102" x14ac:dyDescent="0.2">
      <c r="A134" s="36">
        <v>2.3079999999999998</v>
      </c>
      <c r="B134" s="1" t="s">
        <v>362</v>
      </c>
      <c r="C134" s="6" t="s">
        <v>660</v>
      </c>
      <c r="D134" s="5" t="s">
        <v>331</v>
      </c>
      <c r="E134" s="9" t="s">
        <v>729</v>
      </c>
      <c r="F134" s="9" t="s">
        <v>730</v>
      </c>
      <c r="G134" s="1" t="s">
        <v>365</v>
      </c>
      <c r="H134" s="1" t="s">
        <v>366</v>
      </c>
      <c r="I134" s="1" t="s">
        <v>663</v>
      </c>
      <c r="J134" s="58">
        <v>26.343644611086823</v>
      </c>
      <c r="K134" s="59">
        <v>950</v>
      </c>
      <c r="L134" s="60">
        <f>J134/K134*1000000</f>
        <v>27730.152222196655</v>
      </c>
      <c r="M134" s="6" t="s">
        <v>39</v>
      </c>
      <c r="N134" s="5" t="s">
        <v>731</v>
      </c>
      <c r="O134" s="5" t="s">
        <v>369</v>
      </c>
      <c r="P134" s="5">
        <v>0</v>
      </c>
      <c r="Q134" s="5">
        <v>0</v>
      </c>
      <c r="R134" s="5">
        <v>0</v>
      </c>
      <c r="S134" s="5"/>
      <c r="T134" s="5"/>
      <c r="U134" s="5"/>
      <c r="V134" s="5"/>
      <c r="W134" s="5"/>
      <c r="X134" s="5"/>
      <c r="Y134" s="5"/>
      <c r="Z134" s="41" t="s">
        <v>64</v>
      </c>
      <c r="AA134" s="41" t="s">
        <v>64</v>
      </c>
      <c r="AB134" s="41" t="s">
        <v>42</v>
      </c>
      <c r="AC134" s="5" t="s">
        <v>43</v>
      </c>
      <c r="AD134" s="5" t="s">
        <v>666</v>
      </c>
      <c r="AE134" s="9"/>
      <c r="AF134" s="42" t="s">
        <v>45</v>
      </c>
    </row>
    <row r="135" spans="1:32" s="1" customFormat="1" ht="127.5" x14ac:dyDescent="0.2">
      <c r="A135" s="36">
        <v>2.3089999999999997</v>
      </c>
      <c r="B135" s="1" t="s">
        <v>357</v>
      </c>
      <c r="C135" s="6" t="s">
        <v>660</v>
      </c>
      <c r="D135" s="5" t="s">
        <v>331</v>
      </c>
      <c r="E135" s="9" t="s">
        <v>732</v>
      </c>
      <c r="F135" s="9" t="s">
        <v>733</v>
      </c>
      <c r="G135" s="1" t="s">
        <v>149</v>
      </c>
      <c r="H135" s="1" t="s">
        <v>123</v>
      </c>
      <c r="I135" s="1" t="s">
        <v>692</v>
      </c>
      <c r="J135" s="58" t="s">
        <v>117</v>
      </c>
      <c r="K135" s="59"/>
      <c r="L135" s="60"/>
      <c r="M135" s="6" t="s">
        <v>39</v>
      </c>
      <c r="N135" s="5" t="s">
        <v>734</v>
      </c>
      <c r="O135" s="5" t="s">
        <v>735</v>
      </c>
      <c r="P135" s="5">
        <v>0</v>
      </c>
      <c r="Q135" s="5">
        <v>0</v>
      </c>
      <c r="R135" s="5">
        <v>0</v>
      </c>
      <c r="S135" s="5"/>
      <c r="T135" s="5"/>
      <c r="U135" s="5"/>
      <c r="V135" s="5"/>
      <c r="W135" s="5"/>
      <c r="X135" s="5"/>
      <c r="Y135" s="5"/>
      <c r="Z135" s="41" t="s">
        <v>64</v>
      </c>
      <c r="AA135" s="41" t="s">
        <v>64</v>
      </c>
      <c r="AB135" s="41" t="s">
        <v>42</v>
      </c>
      <c r="AC135" s="5" t="s">
        <v>43</v>
      </c>
      <c r="AD135" s="5" t="s">
        <v>666</v>
      </c>
      <c r="AE135" s="9" t="s">
        <v>678</v>
      </c>
      <c r="AF135" s="42" t="s">
        <v>45</v>
      </c>
    </row>
    <row r="136" spans="1:32" s="1" customFormat="1" ht="89.25" x14ac:dyDescent="0.2">
      <c r="A136" s="36">
        <v>2.3109999999999999</v>
      </c>
      <c r="B136" s="1" t="s">
        <v>370</v>
      </c>
      <c r="C136" s="6" t="s">
        <v>660</v>
      </c>
      <c r="D136" s="5" t="s">
        <v>331</v>
      </c>
      <c r="E136" s="9" t="s">
        <v>736</v>
      </c>
      <c r="F136" s="9" t="s">
        <v>737</v>
      </c>
      <c r="G136" s="1" t="s">
        <v>142</v>
      </c>
      <c r="H136" s="1" t="s">
        <v>142</v>
      </c>
      <c r="I136" s="1" t="s">
        <v>663</v>
      </c>
      <c r="J136" s="58">
        <v>2.134907066550733</v>
      </c>
      <c r="K136" s="59"/>
      <c r="L136" s="60"/>
      <c r="M136" s="6" t="s">
        <v>39</v>
      </c>
      <c r="N136" s="5" t="s">
        <v>738</v>
      </c>
      <c r="O136" s="5" t="s">
        <v>375</v>
      </c>
      <c r="P136" s="5">
        <v>0</v>
      </c>
      <c r="Q136" s="5">
        <v>0</v>
      </c>
      <c r="R136" s="5">
        <v>0</v>
      </c>
      <c r="S136" s="5"/>
      <c r="T136" s="5"/>
      <c r="U136" s="5"/>
      <c r="V136" s="5"/>
      <c r="W136" s="5"/>
      <c r="X136" s="5"/>
      <c r="Y136" s="5"/>
      <c r="Z136" s="41" t="s">
        <v>64</v>
      </c>
      <c r="AA136" s="41" t="s">
        <v>64</v>
      </c>
      <c r="AB136" s="41" t="s">
        <v>42</v>
      </c>
      <c r="AC136" s="5"/>
      <c r="AD136" s="5"/>
      <c r="AE136" s="9"/>
      <c r="AF136" s="42"/>
    </row>
    <row r="137" spans="1:32" s="1" customFormat="1" ht="102" x14ac:dyDescent="0.2">
      <c r="A137" s="36">
        <v>2.3119999999999998</v>
      </c>
      <c r="B137" s="1" t="s">
        <v>739</v>
      </c>
      <c r="C137" s="6" t="s">
        <v>660</v>
      </c>
      <c r="D137" s="5" t="s">
        <v>331</v>
      </c>
      <c r="E137" s="9" t="s">
        <v>740</v>
      </c>
      <c r="F137" s="9" t="s">
        <v>741</v>
      </c>
      <c r="G137" s="1" t="s">
        <v>161</v>
      </c>
      <c r="H137" s="1" t="s">
        <v>161</v>
      </c>
      <c r="I137" s="1" t="s">
        <v>663</v>
      </c>
      <c r="J137" s="58" t="s">
        <v>237</v>
      </c>
      <c r="K137" s="59">
        <v>45</v>
      </c>
      <c r="L137" s="60" t="e">
        <f>J137/K137*1000000</f>
        <v>#VALUE!</v>
      </c>
      <c r="M137" s="6" t="s">
        <v>65</v>
      </c>
      <c r="N137" s="5" t="s">
        <v>742</v>
      </c>
      <c r="O137" s="5">
        <v>0</v>
      </c>
      <c r="P137" s="5" t="s">
        <v>743</v>
      </c>
      <c r="Q137" s="5" t="s">
        <v>744</v>
      </c>
      <c r="R137" s="5" t="s">
        <v>745</v>
      </c>
      <c r="S137" s="5"/>
      <c r="T137" s="5"/>
      <c r="U137" s="5"/>
      <c r="V137" s="5"/>
      <c r="W137" s="5"/>
      <c r="X137" s="5"/>
      <c r="Y137" s="5"/>
      <c r="Z137" s="41" t="s">
        <v>64</v>
      </c>
      <c r="AA137" s="41" t="s">
        <v>64</v>
      </c>
      <c r="AB137" s="41" t="s">
        <v>42</v>
      </c>
      <c r="AC137" s="5" t="s">
        <v>43</v>
      </c>
      <c r="AD137" s="5" t="s">
        <v>666</v>
      </c>
      <c r="AE137" s="9"/>
      <c r="AF137" s="42" t="s">
        <v>45</v>
      </c>
    </row>
    <row r="138" spans="1:32" s="1" customFormat="1" ht="102" x14ac:dyDescent="0.2">
      <c r="A138" s="36">
        <v>2.3129999999999997</v>
      </c>
      <c r="B138" s="1" t="s">
        <v>746</v>
      </c>
      <c r="C138" s="6" t="s">
        <v>660</v>
      </c>
      <c r="D138" s="5" t="s">
        <v>331</v>
      </c>
      <c r="E138" s="9" t="s">
        <v>747</v>
      </c>
      <c r="F138" s="9" t="s">
        <v>748</v>
      </c>
      <c r="G138" s="1" t="s">
        <v>142</v>
      </c>
      <c r="H138" s="1" t="s">
        <v>142</v>
      </c>
      <c r="I138" s="1" t="s">
        <v>749</v>
      </c>
      <c r="J138" s="58">
        <v>0.1502117489510903</v>
      </c>
      <c r="K138" s="59"/>
      <c r="L138" s="60"/>
      <c r="M138" s="6" t="s">
        <v>39</v>
      </c>
      <c r="N138" s="5" t="s">
        <v>750</v>
      </c>
      <c r="O138" s="5" t="s">
        <v>380</v>
      </c>
      <c r="P138" s="5">
        <v>0</v>
      </c>
      <c r="Q138" s="5">
        <v>0</v>
      </c>
      <c r="R138" s="5">
        <v>0</v>
      </c>
      <c r="S138" s="5"/>
      <c r="T138" s="5"/>
      <c r="U138" s="5"/>
      <c r="V138" s="5"/>
      <c r="W138" s="5"/>
      <c r="X138" s="5"/>
      <c r="Y138" s="5"/>
      <c r="Z138" s="41" t="s">
        <v>64</v>
      </c>
      <c r="AA138" s="41" t="s">
        <v>64</v>
      </c>
      <c r="AB138" s="41" t="s">
        <v>42</v>
      </c>
      <c r="AC138" s="5" t="s">
        <v>43</v>
      </c>
      <c r="AD138" s="5" t="s">
        <v>666</v>
      </c>
      <c r="AE138" s="9"/>
      <c r="AF138" s="42"/>
    </row>
    <row r="139" spans="1:32" s="26" customFormat="1" ht="12.75" x14ac:dyDescent="0.2">
      <c r="A139" s="49"/>
      <c r="B139" s="27"/>
      <c r="C139" s="27"/>
      <c r="D139" s="27"/>
      <c r="E139" s="2"/>
      <c r="F139" s="2"/>
      <c r="G139" s="2"/>
      <c r="H139" s="2"/>
      <c r="I139" s="2"/>
      <c r="J139" s="31">
        <v>398.00667457891939</v>
      </c>
      <c r="K139" s="61"/>
      <c r="L139" s="48"/>
      <c r="M139" s="27"/>
      <c r="N139" s="2"/>
      <c r="O139" s="2"/>
      <c r="P139" s="2"/>
      <c r="Q139" s="2"/>
      <c r="R139" s="2"/>
      <c r="S139" s="2"/>
      <c r="T139" s="2"/>
      <c r="U139" s="2"/>
      <c r="V139" s="2"/>
      <c r="W139" s="2"/>
      <c r="X139" s="2"/>
      <c r="Y139" s="50"/>
      <c r="Z139" s="27"/>
      <c r="AA139" s="27"/>
      <c r="AB139" s="27"/>
      <c r="AC139" s="50"/>
      <c r="AD139" s="50"/>
      <c r="AE139" s="2"/>
      <c r="AF139" s="2"/>
    </row>
    <row r="140" spans="1:32" s="1" customFormat="1" ht="84" customHeight="1" x14ac:dyDescent="0.2">
      <c r="A140" s="36">
        <v>2.4009999999999998</v>
      </c>
      <c r="B140" s="1" t="s">
        <v>752</v>
      </c>
      <c r="C140" s="6" t="s">
        <v>660</v>
      </c>
      <c r="D140" s="6" t="s">
        <v>751</v>
      </c>
      <c r="E140" s="9" t="s">
        <v>753</v>
      </c>
      <c r="F140" s="9" t="s">
        <v>754</v>
      </c>
      <c r="G140" s="1" t="s">
        <v>149</v>
      </c>
      <c r="H140" s="1" t="s">
        <v>755</v>
      </c>
      <c r="I140" s="1" t="s">
        <v>663</v>
      </c>
      <c r="J140" s="58">
        <v>398.00667457891939</v>
      </c>
      <c r="K140" s="59">
        <v>65500</v>
      </c>
      <c r="L140" s="60">
        <f>J140/K140*1000000</f>
        <v>6076.4377798308306</v>
      </c>
      <c r="M140" s="6" t="s">
        <v>65</v>
      </c>
      <c r="N140" s="5" t="s">
        <v>756</v>
      </c>
      <c r="O140" s="5">
        <v>0</v>
      </c>
      <c r="P140" s="5" t="s">
        <v>757</v>
      </c>
      <c r="Q140" s="5">
        <v>0</v>
      </c>
      <c r="R140" s="62" t="s">
        <v>758</v>
      </c>
      <c r="S140" s="62"/>
      <c r="T140" s="62"/>
      <c r="U140" s="62"/>
      <c r="V140" s="62"/>
      <c r="W140" s="62"/>
      <c r="X140" s="62"/>
      <c r="Y140" s="62"/>
      <c r="Z140" s="41" t="s">
        <v>64</v>
      </c>
      <c r="AA140" s="41" t="s">
        <v>64</v>
      </c>
      <c r="AB140" s="41" t="s">
        <v>42</v>
      </c>
      <c r="AC140" s="5" t="s">
        <v>43</v>
      </c>
      <c r="AD140" s="5" t="s">
        <v>666</v>
      </c>
      <c r="AE140" s="9"/>
      <c r="AF140" s="42" t="s">
        <v>667</v>
      </c>
    </row>
    <row r="141" spans="1:32" s="26" customFormat="1" ht="12.75" x14ac:dyDescent="0.2">
      <c r="A141" s="49"/>
      <c r="B141" s="27"/>
      <c r="C141" s="27"/>
      <c r="D141" s="27"/>
      <c r="E141" s="2"/>
      <c r="F141" s="2"/>
      <c r="G141" s="2"/>
      <c r="H141" s="2"/>
      <c r="I141" s="2"/>
      <c r="J141" s="31">
        <v>444.06916580168149</v>
      </c>
      <c r="K141" s="61"/>
      <c r="L141" s="48"/>
      <c r="M141" s="27"/>
      <c r="N141" s="2"/>
      <c r="O141" s="2"/>
      <c r="P141" s="2"/>
      <c r="Q141" s="2"/>
      <c r="R141" s="2"/>
      <c r="S141" s="2"/>
      <c r="T141" s="2"/>
      <c r="U141" s="2"/>
      <c r="V141" s="2"/>
      <c r="W141" s="2"/>
      <c r="X141" s="2"/>
      <c r="Y141" s="50"/>
      <c r="Z141" s="27"/>
      <c r="AA141" s="27"/>
      <c r="AB141" s="27"/>
      <c r="AC141" s="50"/>
      <c r="AD141" s="50"/>
      <c r="AE141" s="2"/>
      <c r="AF141" s="2"/>
    </row>
    <row r="142" spans="1:32" s="1" customFormat="1" ht="76.5" x14ac:dyDescent="0.2">
      <c r="A142" s="36">
        <v>2.5009999999999999</v>
      </c>
      <c r="B142" s="1" t="s">
        <v>760</v>
      </c>
      <c r="C142" s="6" t="s">
        <v>660</v>
      </c>
      <c r="D142" s="5" t="s">
        <v>759</v>
      </c>
      <c r="E142" s="9" t="s">
        <v>761</v>
      </c>
      <c r="F142" s="9" t="s">
        <v>762</v>
      </c>
      <c r="G142" s="1" t="s">
        <v>161</v>
      </c>
      <c r="H142" s="1" t="s">
        <v>161</v>
      </c>
      <c r="I142" s="1" t="s">
        <v>669</v>
      </c>
      <c r="J142" s="58" t="s">
        <v>237</v>
      </c>
      <c r="K142" s="59"/>
      <c r="L142" s="60"/>
      <c r="M142" s="6" t="s">
        <v>65</v>
      </c>
      <c r="N142" s="5" t="s">
        <v>763</v>
      </c>
      <c r="O142" s="5">
        <v>0</v>
      </c>
      <c r="P142" s="5" t="s">
        <v>764</v>
      </c>
      <c r="Q142" s="5" t="s">
        <v>765</v>
      </c>
      <c r="R142" s="5" t="s">
        <v>766</v>
      </c>
      <c r="S142" s="5"/>
      <c r="T142" s="5"/>
      <c r="U142" s="5"/>
      <c r="V142" s="5"/>
      <c r="W142" s="5"/>
      <c r="X142" s="5"/>
      <c r="Y142" s="5"/>
      <c r="Z142" s="41" t="s">
        <v>64</v>
      </c>
      <c r="AA142" s="41" t="s">
        <v>64</v>
      </c>
      <c r="AB142" s="41" t="s">
        <v>42</v>
      </c>
      <c r="AC142" s="5"/>
      <c r="AD142" s="5"/>
      <c r="AE142" s="9"/>
      <c r="AF142" s="42"/>
    </row>
    <row r="143" spans="1:32" s="1" customFormat="1" ht="153" x14ac:dyDescent="0.2">
      <c r="A143" s="36">
        <v>2.5019999999999998</v>
      </c>
      <c r="B143" s="1" t="s">
        <v>767</v>
      </c>
      <c r="C143" s="6" t="s">
        <v>660</v>
      </c>
      <c r="D143" s="5" t="s">
        <v>759</v>
      </c>
      <c r="E143" s="9" t="s">
        <v>768</v>
      </c>
      <c r="F143" s="9" t="s">
        <v>769</v>
      </c>
      <c r="G143" s="1" t="s">
        <v>149</v>
      </c>
      <c r="H143" s="1" t="s">
        <v>755</v>
      </c>
      <c r="I143" s="1" t="s">
        <v>663</v>
      </c>
      <c r="J143" s="58">
        <v>444.06916580168149</v>
      </c>
      <c r="K143" s="59">
        <v>63000</v>
      </c>
      <c r="L143" s="60">
        <f>J143/K143*1000000</f>
        <v>7048.7169174870087</v>
      </c>
      <c r="M143" s="6" t="s">
        <v>65</v>
      </c>
      <c r="N143" s="5" t="s">
        <v>770</v>
      </c>
      <c r="O143" s="5">
        <v>0</v>
      </c>
      <c r="P143" s="5" t="s">
        <v>771</v>
      </c>
      <c r="Q143" s="5" t="s">
        <v>772</v>
      </c>
      <c r="R143" s="5" t="s">
        <v>773</v>
      </c>
      <c r="S143" s="5"/>
      <c r="T143" s="5"/>
      <c r="U143" s="5"/>
      <c r="V143" s="5"/>
      <c r="W143" s="5"/>
      <c r="X143" s="5"/>
      <c r="Y143" s="5"/>
      <c r="Z143" s="41" t="s">
        <v>64</v>
      </c>
      <c r="AA143" s="41" t="s">
        <v>64</v>
      </c>
      <c r="AB143" s="41" t="s">
        <v>42</v>
      </c>
      <c r="AC143" s="5" t="s">
        <v>43</v>
      </c>
      <c r="AD143" s="5" t="s">
        <v>666</v>
      </c>
      <c r="AE143" s="9"/>
      <c r="AF143" s="42" t="s">
        <v>667</v>
      </c>
    </row>
    <row r="144" spans="1:32" s="26" customFormat="1" ht="12.75" x14ac:dyDescent="0.2">
      <c r="A144" s="49"/>
      <c r="B144" s="27"/>
      <c r="C144" s="27"/>
      <c r="D144" s="27"/>
      <c r="E144" s="2"/>
      <c r="F144" s="2"/>
      <c r="G144" s="2"/>
      <c r="H144" s="2"/>
      <c r="I144" s="2"/>
      <c r="J144" s="31">
        <v>658.81430187519959</v>
      </c>
      <c r="K144" s="61"/>
      <c r="L144" s="48"/>
      <c r="M144" s="27"/>
      <c r="N144" s="2"/>
      <c r="O144" s="2"/>
      <c r="P144" s="2"/>
      <c r="Q144" s="2"/>
      <c r="R144" s="2"/>
      <c r="S144" s="2"/>
      <c r="T144" s="2"/>
      <c r="U144" s="2"/>
      <c r="V144" s="2"/>
      <c r="W144" s="2"/>
      <c r="X144" s="2"/>
      <c r="Y144" s="50"/>
      <c r="Z144" s="2"/>
      <c r="AA144" s="27"/>
      <c r="AB144" s="27"/>
      <c r="AC144" s="50"/>
      <c r="AD144" s="50"/>
      <c r="AE144" s="2"/>
      <c r="AF144" s="2"/>
    </row>
    <row r="145" spans="1:32" s="1" customFormat="1" ht="280.5" x14ac:dyDescent="0.2">
      <c r="A145" s="36">
        <v>2.6019999999999999</v>
      </c>
      <c r="B145" s="1" t="s">
        <v>774</v>
      </c>
      <c r="C145" s="6" t="s">
        <v>660</v>
      </c>
      <c r="D145" s="6" t="s">
        <v>532</v>
      </c>
      <c r="E145" s="9" t="s">
        <v>775</v>
      </c>
      <c r="F145" s="9" t="s">
        <v>776</v>
      </c>
      <c r="G145" s="1" t="s">
        <v>149</v>
      </c>
      <c r="H145" s="1" t="s">
        <v>755</v>
      </c>
      <c r="I145" s="1" t="s">
        <v>777</v>
      </c>
      <c r="J145" s="58">
        <v>62.960329545109587</v>
      </c>
      <c r="K145" s="59">
        <v>1600</v>
      </c>
      <c r="L145" s="60">
        <f>J145/K145*1000000</f>
        <v>39350.205965693487</v>
      </c>
      <c r="M145" s="6" t="s">
        <v>65</v>
      </c>
      <c r="N145" s="5" t="s">
        <v>778</v>
      </c>
      <c r="O145" s="5">
        <v>0</v>
      </c>
      <c r="P145" s="5" t="s">
        <v>779</v>
      </c>
      <c r="Q145" s="5" t="s">
        <v>780</v>
      </c>
      <c r="R145" s="5" t="s">
        <v>781</v>
      </c>
      <c r="S145" s="5" t="s">
        <v>42</v>
      </c>
      <c r="T145" s="5"/>
      <c r="U145" s="5"/>
      <c r="V145" s="5" t="s">
        <v>42</v>
      </c>
      <c r="W145" s="5" t="s">
        <v>42</v>
      </c>
      <c r="X145" s="5" t="s">
        <v>42</v>
      </c>
      <c r="Y145" s="5" t="s">
        <v>42</v>
      </c>
      <c r="Z145" s="5" t="s">
        <v>42</v>
      </c>
      <c r="AA145" s="5" t="s">
        <v>42</v>
      </c>
      <c r="AB145" s="41" t="s">
        <v>42</v>
      </c>
      <c r="AC145" s="5" t="s">
        <v>43</v>
      </c>
      <c r="AD145" s="5" t="s">
        <v>666</v>
      </c>
      <c r="AE145" s="9"/>
      <c r="AF145" s="42" t="s">
        <v>667</v>
      </c>
    </row>
    <row r="146" spans="1:32" s="1" customFormat="1" ht="255" x14ac:dyDescent="0.2">
      <c r="A146" s="36">
        <v>2.6029999999999998</v>
      </c>
      <c r="B146" s="1" t="s">
        <v>782</v>
      </c>
      <c r="C146" s="6" t="s">
        <v>660</v>
      </c>
      <c r="D146" s="6" t="s">
        <v>532</v>
      </c>
      <c r="E146" s="9" t="s">
        <v>783</v>
      </c>
      <c r="F146" s="9" t="s">
        <v>784</v>
      </c>
      <c r="G146" s="1" t="s">
        <v>224</v>
      </c>
      <c r="H146" s="1" t="s">
        <v>224</v>
      </c>
      <c r="I146" s="1" t="s">
        <v>785</v>
      </c>
      <c r="J146" s="58" t="s">
        <v>117</v>
      </c>
      <c r="K146" s="59">
        <v>5</v>
      </c>
      <c r="L146" s="60" t="e">
        <f>J146/K146*1000000</f>
        <v>#VALUE!</v>
      </c>
      <c r="M146" s="6" t="s">
        <v>65</v>
      </c>
      <c r="N146" s="5" t="s">
        <v>786</v>
      </c>
      <c r="O146" s="5">
        <v>0</v>
      </c>
      <c r="P146" s="5" t="s">
        <v>787</v>
      </c>
      <c r="Q146" s="5" t="s">
        <v>788</v>
      </c>
      <c r="R146" s="5" t="s">
        <v>789</v>
      </c>
      <c r="S146" s="5" t="s">
        <v>42</v>
      </c>
      <c r="T146" s="5"/>
      <c r="U146" s="5"/>
      <c r="V146" s="5" t="s">
        <v>42</v>
      </c>
      <c r="W146" s="5"/>
      <c r="X146" s="5" t="s">
        <v>42</v>
      </c>
      <c r="Y146" s="5" t="s">
        <v>42</v>
      </c>
      <c r="Z146" s="5" t="s">
        <v>42</v>
      </c>
      <c r="AA146" s="5" t="s">
        <v>42</v>
      </c>
      <c r="AB146" s="41" t="s">
        <v>42</v>
      </c>
      <c r="AC146" s="5" t="s">
        <v>43</v>
      </c>
      <c r="AD146" s="5" t="s">
        <v>666</v>
      </c>
      <c r="AE146" s="9"/>
      <c r="AF146" s="42" t="s">
        <v>667</v>
      </c>
    </row>
    <row r="147" spans="1:32" s="1" customFormat="1" ht="165.75" x14ac:dyDescent="0.2">
      <c r="A147" s="36">
        <v>2.6040000000000001</v>
      </c>
      <c r="B147" s="1" t="s">
        <v>790</v>
      </c>
      <c r="C147" s="6" t="s">
        <v>660</v>
      </c>
      <c r="D147" s="6" t="s">
        <v>532</v>
      </c>
      <c r="E147" s="9" t="s">
        <v>791</v>
      </c>
      <c r="F147" s="9" t="s">
        <v>792</v>
      </c>
      <c r="G147" s="1" t="s">
        <v>365</v>
      </c>
      <c r="H147" s="1" t="s">
        <v>366</v>
      </c>
      <c r="I147" s="1" t="s">
        <v>663</v>
      </c>
      <c r="J147" s="58">
        <v>284.35216624630328</v>
      </c>
      <c r="K147" s="59">
        <v>1100</v>
      </c>
      <c r="L147" s="60">
        <f>J147/K147*1000000</f>
        <v>258501.96931482118</v>
      </c>
      <c r="M147" s="6" t="s">
        <v>65</v>
      </c>
      <c r="N147" s="5" t="s">
        <v>793</v>
      </c>
      <c r="O147" s="5">
        <v>0</v>
      </c>
      <c r="P147" s="5" t="s">
        <v>794</v>
      </c>
      <c r="Q147" s="5" t="s">
        <v>795</v>
      </c>
      <c r="R147" s="5" t="s">
        <v>796</v>
      </c>
      <c r="S147" s="5" t="s">
        <v>42</v>
      </c>
      <c r="T147" s="5"/>
      <c r="U147" s="5"/>
      <c r="V147" s="5" t="s">
        <v>42</v>
      </c>
      <c r="W147" s="5" t="s">
        <v>42</v>
      </c>
      <c r="X147" s="5" t="s">
        <v>42</v>
      </c>
      <c r="Y147" s="5" t="s">
        <v>42</v>
      </c>
      <c r="Z147" s="5" t="s">
        <v>42</v>
      </c>
      <c r="AA147" s="5" t="s">
        <v>797</v>
      </c>
      <c r="AB147" s="41" t="s">
        <v>42</v>
      </c>
      <c r="AC147" s="5" t="s">
        <v>43</v>
      </c>
      <c r="AD147" s="5" t="s">
        <v>666</v>
      </c>
      <c r="AE147" s="9"/>
      <c r="AF147" s="42" t="s">
        <v>667</v>
      </c>
    </row>
    <row r="148" spans="1:32" s="1" customFormat="1" ht="153" x14ac:dyDescent="0.2">
      <c r="A148" s="36">
        <v>2.605</v>
      </c>
      <c r="B148" s="1" t="s">
        <v>798</v>
      </c>
      <c r="C148" s="6" t="s">
        <v>660</v>
      </c>
      <c r="D148" s="6" t="s">
        <v>532</v>
      </c>
      <c r="E148" s="9" t="s">
        <v>799</v>
      </c>
      <c r="F148" s="9" t="s">
        <v>551</v>
      </c>
      <c r="G148" s="1" t="s">
        <v>149</v>
      </c>
      <c r="H148" s="1" t="s">
        <v>123</v>
      </c>
      <c r="I148" s="1" t="s">
        <v>663</v>
      </c>
      <c r="J148" s="58">
        <v>25.693050057446253</v>
      </c>
      <c r="K148" s="59">
        <v>160</v>
      </c>
      <c r="L148" s="60">
        <f>J148/K148*1000000</f>
        <v>160581.56285903908</v>
      </c>
      <c r="M148" s="6" t="s">
        <v>65</v>
      </c>
      <c r="N148" s="5" t="s">
        <v>800</v>
      </c>
      <c r="O148" s="5">
        <v>0</v>
      </c>
      <c r="P148" s="5" t="s">
        <v>801</v>
      </c>
      <c r="Q148" s="5" t="s">
        <v>802</v>
      </c>
      <c r="R148" s="5" t="s">
        <v>803</v>
      </c>
      <c r="S148" s="5" t="s">
        <v>43</v>
      </c>
      <c r="T148" s="5" t="s">
        <v>555</v>
      </c>
      <c r="U148" s="5" t="s">
        <v>556</v>
      </c>
      <c r="V148" s="5" t="s">
        <v>557</v>
      </c>
      <c r="W148" s="5" t="str">
        <f>W97</f>
        <v>Yes</v>
      </c>
      <c r="X148" s="5" t="str">
        <f>X97</f>
        <v>No</v>
      </c>
      <c r="Y148" s="5" t="str">
        <f>Y97</f>
        <v>Yes, $25 million per year</v>
      </c>
      <c r="Z148" s="5" t="str">
        <f>Z97</f>
        <v>Yes-100%, for specified project types</v>
      </c>
      <c r="AA148" s="5" t="str">
        <f>AA97</f>
        <v>No</v>
      </c>
      <c r="AB148" s="41" t="s">
        <v>42</v>
      </c>
      <c r="AC148" s="5" t="s">
        <v>43</v>
      </c>
      <c r="AD148" s="5" t="s">
        <v>666</v>
      </c>
      <c r="AE148" s="9" t="s">
        <v>633</v>
      </c>
      <c r="AF148" s="42" t="s">
        <v>667</v>
      </c>
    </row>
    <row r="149" spans="1:32" s="1" customFormat="1" ht="63.75" x14ac:dyDescent="0.2">
      <c r="A149" s="36">
        <v>2.6059999999999999</v>
      </c>
      <c r="B149" s="1" t="s">
        <v>558</v>
      </c>
      <c r="C149" s="6" t="s">
        <v>660</v>
      </c>
      <c r="D149" s="6" t="s">
        <v>532</v>
      </c>
      <c r="E149" s="9"/>
      <c r="F149" s="9" t="s">
        <v>560</v>
      </c>
      <c r="G149" s="1" t="s">
        <v>105</v>
      </c>
      <c r="H149" s="1" t="s">
        <v>106</v>
      </c>
      <c r="I149" s="1" t="s">
        <v>663</v>
      </c>
      <c r="J149" s="58" t="s">
        <v>237</v>
      </c>
      <c r="K149" s="59"/>
      <c r="L149" s="60"/>
      <c r="M149" s="6" t="s">
        <v>65</v>
      </c>
      <c r="N149" s="5" t="s">
        <v>804</v>
      </c>
      <c r="O149" s="5">
        <v>0</v>
      </c>
      <c r="P149" s="5">
        <v>0</v>
      </c>
      <c r="Q149" s="5" t="s">
        <v>561</v>
      </c>
      <c r="R149" s="5" t="s">
        <v>237</v>
      </c>
      <c r="S149" s="5" t="s">
        <v>43</v>
      </c>
      <c r="T149" s="5" t="s">
        <v>563</v>
      </c>
      <c r="U149" s="5" t="s">
        <v>563</v>
      </c>
      <c r="V149" s="5" t="s">
        <v>42</v>
      </c>
      <c r="W149" s="5" t="s">
        <v>42</v>
      </c>
      <c r="X149" s="5" t="s">
        <v>42</v>
      </c>
      <c r="Y149" s="5" t="s">
        <v>564</v>
      </c>
      <c r="Z149" s="5" t="s">
        <v>42</v>
      </c>
      <c r="AA149" s="5" t="s">
        <v>42</v>
      </c>
      <c r="AB149" s="41" t="s">
        <v>42</v>
      </c>
      <c r="AC149" s="5"/>
      <c r="AD149" s="5"/>
      <c r="AE149" s="9"/>
      <c r="AF149" s="42"/>
    </row>
    <row r="150" spans="1:32" s="1" customFormat="1" ht="204" x14ac:dyDescent="0.2">
      <c r="A150" s="36">
        <v>2.6070000000000002</v>
      </c>
      <c r="B150" s="1" t="s">
        <v>805</v>
      </c>
      <c r="C150" s="6" t="s">
        <v>660</v>
      </c>
      <c r="D150" s="6" t="s">
        <v>532</v>
      </c>
      <c r="E150" s="9" t="s">
        <v>806</v>
      </c>
      <c r="F150" s="9" t="s">
        <v>807</v>
      </c>
      <c r="G150" s="1" t="s">
        <v>149</v>
      </c>
      <c r="H150" s="1" t="s">
        <v>755</v>
      </c>
      <c r="I150" s="1" t="s">
        <v>808</v>
      </c>
      <c r="J150" s="58">
        <v>1.3283133125580568</v>
      </c>
      <c r="K150" s="59">
        <v>50</v>
      </c>
      <c r="L150" s="60">
        <f t="shared" ref="L150:L155" si="0">J150/K150*1000000</f>
        <v>26566.266251161138</v>
      </c>
      <c r="M150" s="6" t="s">
        <v>65</v>
      </c>
      <c r="N150" s="5" t="s">
        <v>809</v>
      </c>
      <c r="O150" s="5">
        <v>0</v>
      </c>
      <c r="P150" s="5" t="s">
        <v>810</v>
      </c>
      <c r="Q150" s="5" t="s">
        <v>811</v>
      </c>
      <c r="R150" s="5">
        <v>0</v>
      </c>
      <c r="S150" s="5" t="s">
        <v>42</v>
      </c>
      <c r="T150" s="5"/>
      <c r="U150" s="5"/>
      <c r="V150" s="5" t="s">
        <v>42</v>
      </c>
      <c r="W150" s="5" t="s">
        <v>42</v>
      </c>
      <c r="X150" s="5" t="s">
        <v>42</v>
      </c>
      <c r="Y150" s="5" t="s">
        <v>42</v>
      </c>
      <c r="Z150" s="5" t="s">
        <v>42</v>
      </c>
      <c r="AA150" s="5" t="s">
        <v>42</v>
      </c>
      <c r="AB150" s="41" t="s">
        <v>42</v>
      </c>
      <c r="AC150" s="5" t="s">
        <v>43</v>
      </c>
      <c r="AD150" s="5" t="s">
        <v>666</v>
      </c>
      <c r="AE150" s="9"/>
      <c r="AF150" s="42" t="s">
        <v>667</v>
      </c>
    </row>
    <row r="151" spans="1:32" s="1" customFormat="1" ht="229.5" x14ac:dyDescent="0.2">
      <c r="A151" s="36">
        <v>2.6080000000000001</v>
      </c>
      <c r="B151" s="1" t="s">
        <v>589</v>
      </c>
      <c r="C151" s="6" t="s">
        <v>660</v>
      </c>
      <c r="D151" s="6" t="s">
        <v>532</v>
      </c>
      <c r="E151" s="9" t="s">
        <v>812</v>
      </c>
      <c r="F151" s="9" t="s">
        <v>591</v>
      </c>
      <c r="G151" s="1" t="s">
        <v>142</v>
      </c>
      <c r="H151" s="1" t="s">
        <v>142</v>
      </c>
      <c r="I151" s="1" t="s">
        <v>813</v>
      </c>
      <c r="J151" s="58">
        <v>35.589488126920948</v>
      </c>
      <c r="K151" s="59">
        <v>30</v>
      </c>
      <c r="L151" s="60">
        <f t="shared" si="0"/>
        <v>1186316.2708973649</v>
      </c>
      <c r="M151" s="6" t="s">
        <v>65</v>
      </c>
      <c r="N151" s="5" t="s">
        <v>814</v>
      </c>
      <c r="O151" s="5">
        <v>0</v>
      </c>
      <c r="P151" s="5" t="s">
        <v>815</v>
      </c>
      <c r="Q151" s="5" t="s">
        <v>816</v>
      </c>
      <c r="R151" s="5" t="s">
        <v>817</v>
      </c>
      <c r="S151" s="5" t="s">
        <v>42</v>
      </c>
      <c r="T151" s="5"/>
      <c r="U151" s="5"/>
      <c r="V151" s="5" t="s">
        <v>596</v>
      </c>
      <c r="W151" s="5" t="str">
        <f>W102</f>
        <v>Yes</v>
      </c>
      <c r="X151" s="5">
        <f>X102</f>
        <v>41640</v>
      </c>
      <c r="Y151" s="5" t="str">
        <f>Y102</f>
        <v>No</v>
      </c>
      <c r="Z151" s="5" t="str">
        <f>Z102</f>
        <v>No</v>
      </c>
      <c r="AA151" s="5" t="str">
        <f>AA102</f>
        <v>Yes</v>
      </c>
      <c r="AB151" s="41" t="s">
        <v>42</v>
      </c>
      <c r="AC151" s="5" t="s">
        <v>43</v>
      </c>
      <c r="AD151" s="5" t="s">
        <v>666</v>
      </c>
      <c r="AE151" s="9" t="s">
        <v>818</v>
      </c>
      <c r="AF151" s="42" t="s">
        <v>394</v>
      </c>
    </row>
    <row r="152" spans="1:32" s="1" customFormat="1" ht="267.75" x14ac:dyDescent="0.2">
      <c r="A152" s="36">
        <v>2.609</v>
      </c>
      <c r="B152" s="1" t="s">
        <v>819</v>
      </c>
      <c r="C152" s="6" t="s">
        <v>660</v>
      </c>
      <c r="D152" s="6" t="s">
        <v>532</v>
      </c>
      <c r="E152" s="9" t="s">
        <v>820</v>
      </c>
      <c r="F152" s="9" t="s">
        <v>581</v>
      </c>
      <c r="G152" s="1" t="s">
        <v>122</v>
      </c>
      <c r="H152" s="1" t="s">
        <v>123</v>
      </c>
      <c r="I152" s="1" t="s">
        <v>821</v>
      </c>
      <c r="J152" s="58">
        <v>98</v>
      </c>
      <c r="K152" s="59">
        <v>30</v>
      </c>
      <c r="L152" s="60">
        <f t="shared" si="0"/>
        <v>3266666.6666666665</v>
      </c>
      <c r="M152" s="6" t="s">
        <v>65</v>
      </c>
      <c r="N152" s="5" t="s">
        <v>822</v>
      </c>
      <c r="O152" s="12"/>
      <c r="P152" s="12"/>
      <c r="Q152" s="12"/>
      <c r="R152" s="12"/>
      <c r="S152" s="5" t="s">
        <v>43</v>
      </c>
      <c r="T152" s="5" t="s">
        <v>586</v>
      </c>
      <c r="U152" s="5" t="s">
        <v>586</v>
      </c>
      <c r="V152" s="5" t="s">
        <v>42</v>
      </c>
      <c r="W152" s="5" t="str">
        <f>W101</f>
        <v>Yes</v>
      </c>
      <c r="X152" s="5" t="str">
        <f>X101</f>
        <v>No</v>
      </c>
      <c r="Y152" s="5" t="str">
        <f>Y101</f>
        <v>Currently $50 million per year. Temporarily increased to $100 million per year for tax years 2013 and 2014</v>
      </c>
      <c r="Z152" s="5" t="str">
        <f>Z101</f>
        <v>No</v>
      </c>
      <c r="AA152" s="5" t="str">
        <f>AA101</f>
        <v>Yes</v>
      </c>
      <c r="AB152" s="41" t="s">
        <v>42</v>
      </c>
      <c r="AC152" s="5" t="s">
        <v>43</v>
      </c>
      <c r="AD152" s="5" t="s">
        <v>666</v>
      </c>
      <c r="AE152" s="9" t="s">
        <v>588</v>
      </c>
      <c r="AF152" s="42" t="s">
        <v>394</v>
      </c>
    </row>
    <row r="153" spans="1:32" s="1" customFormat="1" ht="229.5" x14ac:dyDescent="0.2">
      <c r="A153" s="36" t="s">
        <v>823</v>
      </c>
      <c r="B153" s="1" t="s">
        <v>605</v>
      </c>
      <c r="C153" s="6" t="s">
        <v>660</v>
      </c>
      <c r="D153" s="6" t="s">
        <v>532</v>
      </c>
      <c r="E153" s="9" t="s">
        <v>824</v>
      </c>
      <c r="F153" s="9" t="s">
        <v>607</v>
      </c>
      <c r="G153" s="1" t="s">
        <v>149</v>
      </c>
      <c r="H153" s="1" t="s">
        <v>755</v>
      </c>
      <c r="I153" s="1" t="s">
        <v>821</v>
      </c>
      <c r="J153" s="58">
        <v>41.040032982996166</v>
      </c>
      <c r="K153" s="59">
        <v>25</v>
      </c>
      <c r="L153" s="60">
        <f t="shared" si="0"/>
        <v>1641601.3193198466</v>
      </c>
      <c r="M153" s="6" t="s">
        <v>65</v>
      </c>
      <c r="N153" s="5" t="s">
        <v>825</v>
      </c>
      <c r="O153" s="5">
        <v>0</v>
      </c>
      <c r="P153" s="5" t="s">
        <v>826</v>
      </c>
      <c r="Q153" s="5" t="s">
        <v>827</v>
      </c>
      <c r="R153" s="5" t="s">
        <v>828</v>
      </c>
      <c r="S153" s="5" t="s">
        <v>43</v>
      </c>
      <c r="T153" s="5" t="s">
        <v>609</v>
      </c>
      <c r="U153" s="5" t="s">
        <v>609</v>
      </c>
      <c r="V153" s="5"/>
      <c r="W153" s="5" t="str">
        <f t="shared" ref="W153:AA155" si="1">W104</f>
        <v>Yes</v>
      </c>
      <c r="X153" s="5">
        <f t="shared" si="1"/>
        <v>43100</v>
      </c>
      <c r="Y153" s="5" t="str">
        <f t="shared" si="1"/>
        <v>Yes, $50 million per year</v>
      </c>
      <c r="Z153" s="5" t="str">
        <f t="shared" si="1"/>
        <v>No</v>
      </c>
      <c r="AA153" s="5" t="str">
        <f t="shared" si="1"/>
        <v>Yes</v>
      </c>
      <c r="AB153" s="41" t="s">
        <v>42</v>
      </c>
      <c r="AC153" s="5" t="s">
        <v>43</v>
      </c>
      <c r="AD153" s="5" t="s">
        <v>666</v>
      </c>
      <c r="AE153" s="9" t="s">
        <v>829</v>
      </c>
      <c r="AF153" s="42" t="s">
        <v>394</v>
      </c>
    </row>
    <row r="154" spans="1:32" s="1" customFormat="1" ht="52.5" customHeight="1" x14ac:dyDescent="0.2">
      <c r="A154" s="36">
        <v>2.6139999999999999</v>
      </c>
      <c r="B154" s="1" t="s">
        <v>830</v>
      </c>
      <c r="C154" s="6" t="s">
        <v>660</v>
      </c>
      <c r="D154" s="6" t="s">
        <v>532</v>
      </c>
      <c r="E154" s="9" t="s">
        <v>831</v>
      </c>
      <c r="F154" s="9" t="s">
        <v>613</v>
      </c>
      <c r="G154" s="1" t="s">
        <v>149</v>
      </c>
      <c r="H154" s="1" t="s">
        <v>755</v>
      </c>
      <c r="I154" s="1" t="s">
        <v>832</v>
      </c>
      <c r="J154" s="58">
        <v>78</v>
      </c>
      <c r="K154" s="59">
        <v>85</v>
      </c>
      <c r="L154" s="60">
        <f t="shared" si="0"/>
        <v>917647.0588235294</v>
      </c>
      <c r="M154" s="6" t="s">
        <v>65</v>
      </c>
      <c r="N154" s="5" t="s">
        <v>833</v>
      </c>
      <c r="O154" s="5">
        <v>0</v>
      </c>
      <c r="P154" s="5" t="s">
        <v>834</v>
      </c>
      <c r="Q154" s="5" t="s">
        <v>616</v>
      </c>
      <c r="R154" s="5" t="s">
        <v>835</v>
      </c>
      <c r="S154" s="5"/>
      <c r="T154" s="5"/>
      <c r="U154" s="5"/>
      <c r="V154" s="5"/>
      <c r="W154" s="5" t="str">
        <f t="shared" si="1"/>
        <v>No</v>
      </c>
      <c r="X154" s="5">
        <f t="shared" si="1"/>
        <v>44927</v>
      </c>
      <c r="Y154" s="5" t="str">
        <f t="shared" si="1"/>
        <v>No</v>
      </c>
      <c r="Z154" s="5" t="str">
        <f t="shared" si="1"/>
        <v>Yes-90%</v>
      </c>
      <c r="AA154" s="5" t="str">
        <f t="shared" si="1"/>
        <v>Yes</v>
      </c>
      <c r="AB154" s="41" t="s">
        <v>42</v>
      </c>
      <c r="AC154" s="5" t="s">
        <v>43</v>
      </c>
      <c r="AD154" s="5" t="s">
        <v>666</v>
      </c>
      <c r="AE154" s="9" t="s">
        <v>836</v>
      </c>
      <c r="AF154" s="42" t="s">
        <v>394</v>
      </c>
    </row>
    <row r="155" spans="1:32" s="1" customFormat="1" ht="204" x14ac:dyDescent="0.2">
      <c r="A155" s="36">
        <v>2.6150000000000002</v>
      </c>
      <c r="B155" s="1" t="s">
        <v>837</v>
      </c>
      <c r="C155" s="6" t="s">
        <v>660</v>
      </c>
      <c r="D155" s="6" t="s">
        <v>532</v>
      </c>
      <c r="E155" s="9" t="s">
        <v>838</v>
      </c>
      <c r="F155" s="9" t="s">
        <v>621</v>
      </c>
      <c r="G155" s="1" t="s">
        <v>149</v>
      </c>
      <c r="H155" s="1" t="s">
        <v>123</v>
      </c>
      <c r="I155" s="1" t="s">
        <v>777</v>
      </c>
      <c r="J155" s="58">
        <v>1.1823716038652221</v>
      </c>
      <c r="K155" s="59">
        <v>10</v>
      </c>
      <c r="L155" s="60">
        <f t="shared" si="0"/>
        <v>118237.16038652221</v>
      </c>
      <c r="M155" s="6" t="s">
        <v>65</v>
      </c>
      <c r="N155" s="5" t="s">
        <v>839</v>
      </c>
      <c r="O155" s="5">
        <v>0</v>
      </c>
      <c r="P155" s="5" t="s">
        <v>840</v>
      </c>
      <c r="Q155" s="5" t="s">
        <v>841</v>
      </c>
      <c r="R155" s="5">
        <v>0</v>
      </c>
      <c r="S155" s="5" t="s">
        <v>42</v>
      </c>
      <c r="T155" s="5"/>
      <c r="U155" s="5"/>
      <c r="V155" s="5" t="s">
        <v>42</v>
      </c>
      <c r="W155" s="5" t="str">
        <f t="shared" si="1"/>
        <v>No</v>
      </c>
      <c r="X155" s="5" t="str">
        <f t="shared" si="1"/>
        <v>No</v>
      </c>
      <c r="Y155" s="5" t="str">
        <f t="shared" si="1"/>
        <v>No</v>
      </c>
      <c r="Z155" s="5" t="str">
        <f t="shared" si="1"/>
        <v>No</v>
      </c>
      <c r="AA155" s="5" t="str">
        <f t="shared" si="1"/>
        <v>Yes</v>
      </c>
      <c r="AB155" s="41" t="s">
        <v>42</v>
      </c>
      <c r="AC155" s="5" t="s">
        <v>43</v>
      </c>
      <c r="AD155" s="5" t="s">
        <v>666</v>
      </c>
      <c r="AE155" s="9" t="s">
        <v>625</v>
      </c>
      <c r="AF155" s="42" t="s">
        <v>394</v>
      </c>
    </row>
    <row r="156" spans="1:32" s="1" customFormat="1" ht="216.75" x14ac:dyDescent="0.2">
      <c r="A156" s="36" t="s">
        <v>842</v>
      </c>
      <c r="B156" s="1" t="s">
        <v>843</v>
      </c>
      <c r="C156" s="6" t="s">
        <v>660</v>
      </c>
      <c r="D156" s="6" t="s">
        <v>532</v>
      </c>
      <c r="E156" s="9" t="s">
        <v>844</v>
      </c>
      <c r="F156" s="9" t="s">
        <v>845</v>
      </c>
      <c r="G156" s="1" t="s">
        <v>149</v>
      </c>
      <c r="H156" s="1" t="s">
        <v>123</v>
      </c>
      <c r="I156" s="1" t="s">
        <v>846</v>
      </c>
      <c r="J156" s="58">
        <v>17.986499999999999</v>
      </c>
      <c r="K156" s="59">
        <v>40</v>
      </c>
      <c r="L156" s="60">
        <f>J156/K156*1000000</f>
        <v>449662.49999999994</v>
      </c>
      <c r="M156" s="6" t="s">
        <v>65</v>
      </c>
      <c r="N156" s="5" t="s">
        <v>847</v>
      </c>
      <c r="O156" s="5">
        <v>0</v>
      </c>
      <c r="P156" s="5" t="s">
        <v>848</v>
      </c>
      <c r="Q156" s="5" t="s">
        <v>849</v>
      </c>
      <c r="R156" s="5">
        <v>0</v>
      </c>
      <c r="S156" s="5" t="s">
        <v>43</v>
      </c>
      <c r="T156" s="5" t="s">
        <v>850</v>
      </c>
      <c r="U156" s="5" t="s">
        <v>850</v>
      </c>
      <c r="V156" s="5" t="s">
        <v>851</v>
      </c>
      <c r="W156" s="5" t="s">
        <v>43</v>
      </c>
      <c r="X156" s="55">
        <v>43465</v>
      </c>
      <c r="Y156" s="5" t="s">
        <v>852</v>
      </c>
      <c r="Z156" s="5" t="s">
        <v>853</v>
      </c>
      <c r="AA156" s="6" t="s">
        <v>42</v>
      </c>
      <c r="AB156" s="41" t="s">
        <v>42</v>
      </c>
      <c r="AC156" s="5" t="s">
        <v>43</v>
      </c>
      <c r="AD156" s="5" t="s">
        <v>666</v>
      </c>
      <c r="AE156" s="9" t="s">
        <v>854</v>
      </c>
      <c r="AF156" s="42"/>
    </row>
    <row r="157" spans="1:32" s="1" customFormat="1" ht="30" customHeight="1" x14ac:dyDescent="0.2">
      <c r="A157" s="36"/>
      <c r="B157" s="63" t="s">
        <v>855</v>
      </c>
      <c r="C157" s="6"/>
      <c r="D157" s="6"/>
      <c r="E157" s="9" t="s">
        <v>844</v>
      </c>
      <c r="F157" s="9"/>
      <c r="J157" s="58"/>
      <c r="K157" s="59"/>
      <c r="L157" s="60"/>
      <c r="M157" s="6"/>
      <c r="N157" s="5"/>
      <c r="O157" s="5"/>
      <c r="P157" s="5"/>
      <c r="Q157" s="5"/>
      <c r="R157" s="5"/>
      <c r="S157" s="5"/>
      <c r="T157" s="5" t="s">
        <v>850</v>
      </c>
      <c r="U157" s="5" t="s">
        <v>850</v>
      </c>
      <c r="V157" s="5"/>
      <c r="W157" s="5" t="s">
        <v>43</v>
      </c>
      <c r="X157" s="55">
        <v>43465</v>
      </c>
      <c r="Y157" s="5"/>
      <c r="Z157" s="5" t="s">
        <v>856</v>
      </c>
      <c r="AA157" s="6" t="s">
        <v>42</v>
      </c>
      <c r="AB157" s="41" t="s">
        <v>42</v>
      </c>
      <c r="AC157" s="5"/>
      <c r="AD157" s="5"/>
      <c r="AE157" s="9"/>
      <c r="AF157" s="42"/>
    </row>
    <row r="158" spans="1:32" s="1" customFormat="1" ht="25.5" customHeight="1" x14ac:dyDescent="0.2">
      <c r="A158" s="36"/>
      <c r="B158" s="63" t="s">
        <v>857</v>
      </c>
      <c r="C158" s="6"/>
      <c r="D158" s="6"/>
      <c r="E158" s="9" t="s">
        <v>844</v>
      </c>
      <c r="F158" s="9"/>
      <c r="J158" s="58"/>
      <c r="K158" s="59"/>
      <c r="L158" s="60"/>
      <c r="M158" s="6"/>
      <c r="N158" s="5"/>
      <c r="O158" s="5"/>
      <c r="P158" s="5"/>
      <c r="Q158" s="5"/>
      <c r="R158" s="5"/>
      <c r="S158" s="5"/>
      <c r="T158" s="5" t="s">
        <v>850</v>
      </c>
      <c r="U158" s="5" t="s">
        <v>850</v>
      </c>
      <c r="V158" s="5"/>
      <c r="W158" s="5" t="s">
        <v>43</v>
      </c>
      <c r="X158" s="55">
        <v>43465</v>
      </c>
      <c r="Y158" s="5"/>
      <c r="Z158" s="5" t="s">
        <v>856</v>
      </c>
      <c r="AA158" s="6" t="s">
        <v>42</v>
      </c>
      <c r="AB158" s="41" t="s">
        <v>42</v>
      </c>
      <c r="AC158" s="5"/>
      <c r="AD158" s="5"/>
      <c r="AE158" s="9"/>
      <c r="AF158" s="42"/>
    </row>
    <row r="159" spans="1:32" s="1" customFormat="1" ht="76.5" x14ac:dyDescent="0.2">
      <c r="A159" s="36"/>
      <c r="B159" s="63" t="s">
        <v>858</v>
      </c>
      <c r="C159" s="6"/>
      <c r="D159" s="6"/>
      <c r="E159" s="9" t="s">
        <v>844</v>
      </c>
      <c r="F159" s="9"/>
      <c r="J159" s="58"/>
      <c r="K159" s="59"/>
      <c r="L159" s="60"/>
      <c r="M159" s="6"/>
      <c r="N159" s="5"/>
      <c r="O159" s="5"/>
      <c r="P159" s="5"/>
      <c r="Q159" s="5"/>
      <c r="R159" s="5"/>
      <c r="S159" s="5"/>
      <c r="T159" s="5" t="s">
        <v>850</v>
      </c>
      <c r="U159" s="5" t="s">
        <v>850</v>
      </c>
      <c r="V159" s="5"/>
      <c r="W159" s="5" t="s">
        <v>43</v>
      </c>
      <c r="X159" s="55">
        <v>43465</v>
      </c>
      <c r="Y159" s="5"/>
      <c r="Z159" s="5" t="s">
        <v>1200</v>
      </c>
      <c r="AA159" s="6" t="s">
        <v>42</v>
      </c>
      <c r="AB159" s="41" t="s">
        <v>42</v>
      </c>
      <c r="AC159" s="5"/>
      <c r="AD159" s="5"/>
      <c r="AE159" s="9"/>
      <c r="AF159" s="42"/>
    </row>
    <row r="160" spans="1:32" s="1" customFormat="1" ht="191.25" x14ac:dyDescent="0.2">
      <c r="A160" s="36" t="s">
        <v>859</v>
      </c>
      <c r="B160" s="37" t="s">
        <v>626</v>
      </c>
      <c r="C160" s="6" t="s">
        <v>660</v>
      </c>
      <c r="D160" s="6" t="s">
        <v>532</v>
      </c>
      <c r="E160" s="9" t="s">
        <v>627</v>
      </c>
      <c r="F160" s="9" t="s">
        <v>860</v>
      </c>
      <c r="G160" s="1" t="s">
        <v>384</v>
      </c>
      <c r="H160" s="1" t="s">
        <v>384</v>
      </c>
      <c r="I160" s="1" t="s">
        <v>749</v>
      </c>
      <c r="J160" s="38">
        <v>0.73205000000000031</v>
      </c>
      <c r="K160" s="64">
        <v>50</v>
      </c>
      <c r="L160" s="40">
        <f>J160/K160*1000000</f>
        <v>14641.000000000007</v>
      </c>
      <c r="M160" s="6" t="s">
        <v>65</v>
      </c>
      <c r="N160" s="5" t="s">
        <v>861</v>
      </c>
      <c r="O160" s="5"/>
      <c r="P160" s="5" t="s">
        <v>862</v>
      </c>
      <c r="Q160" s="5" t="s">
        <v>863</v>
      </c>
      <c r="R160" s="5" t="s">
        <v>864</v>
      </c>
      <c r="S160" s="5" t="s">
        <v>43</v>
      </c>
      <c r="T160" s="5" t="s">
        <v>632</v>
      </c>
      <c r="U160" s="5" t="s">
        <v>632</v>
      </c>
      <c r="V160" s="5" t="s">
        <v>42</v>
      </c>
      <c r="W160" s="5" t="str">
        <f t="shared" ref="W160:AA161" si="2">W107</f>
        <v>No</v>
      </c>
      <c r="X160" s="5" t="str">
        <f t="shared" si="2"/>
        <v>No</v>
      </c>
      <c r="Y160" s="5" t="str">
        <f t="shared" si="2"/>
        <v>Yes, $4 million per year</v>
      </c>
      <c r="Z160" s="5" t="str">
        <f t="shared" si="2"/>
        <v>Yes-100%</v>
      </c>
      <c r="AA160" s="5" t="str">
        <f t="shared" si="2"/>
        <v>No</v>
      </c>
      <c r="AB160" s="41" t="s">
        <v>42</v>
      </c>
      <c r="AC160" s="5" t="s">
        <v>43</v>
      </c>
      <c r="AD160" s="5" t="s">
        <v>666</v>
      </c>
      <c r="AE160" s="9" t="s">
        <v>865</v>
      </c>
      <c r="AF160" s="42" t="s">
        <v>394</v>
      </c>
    </row>
    <row r="161" spans="1:32" s="1" customFormat="1" ht="140.25" x14ac:dyDescent="0.2">
      <c r="A161" s="36">
        <v>2.6190000000000002</v>
      </c>
      <c r="B161" s="1" t="s">
        <v>634</v>
      </c>
      <c r="C161" s="6" t="s">
        <v>660</v>
      </c>
      <c r="D161" s="6" t="s">
        <v>532</v>
      </c>
      <c r="E161" s="9" t="s">
        <v>866</v>
      </c>
      <c r="F161" s="9" t="s">
        <v>636</v>
      </c>
      <c r="G161" s="1" t="s">
        <v>142</v>
      </c>
      <c r="H161" s="1" t="s">
        <v>142</v>
      </c>
      <c r="I161" s="1" t="s">
        <v>663</v>
      </c>
      <c r="J161" s="38" t="s">
        <v>117</v>
      </c>
      <c r="K161" s="64"/>
      <c r="L161" s="40"/>
      <c r="M161" s="6" t="s">
        <v>65</v>
      </c>
      <c r="N161" s="5" t="s">
        <v>867</v>
      </c>
      <c r="O161" s="5"/>
      <c r="P161" s="5"/>
      <c r="Q161" s="5"/>
      <c r="R161" s="5"/>
      <c r="S161" s="5" t="s">
        <v>43</v>
      </c>
      <c r="T161" s="5" t="s">
        <v>638</v>
      </c>
      <c r="U161" s="5" t="s">
        <v>638</v>
      </c>
      <c r="V161" s="5"/>
      <c r="W161" s="5" t="str">
        <f t="shared" si="2"/>
        <v>No</v>
      </c>
      <c r="X161" s="5" t="str">
        <f t="shared" si="2"/>
        <v>No</v>
      </c>
      <c r="Y161" s="5" t="str">
        <f t="shared" si="2"/>
        <v>Yes, capped at $2 million per year</v>
      </c>
      <c r="Z161" s="5" t="str">
        <f t="shared" si="2"/>
        <v>Yes-100%</v>
      </c>
      <c r="AA161" s="5" t="str">
        <f t="shared" si="2"/>
        <v>No</v>
      </c>
      <c r="AB161" s="41" t="s">
        <v>42</v>
      </c>
      <c r="AC161" s="5" t="s">
        <v>43</v>
      </c>
      <c r="AD161" s="5" t="s">
        <v>666</v>
      </c>
      <c r="AE161" s="9"/>
      <c r="AF161" s="42"/>
    </row>
    <row r="162" spans="1:32" s="1" customFormat="1" ht="76.5" x14ac:dyDescent="0.2">
      <c r="A162" s="36" t="s">
        <v>868</v>
      </c>
      <c r="B162" s="1" t="s">
        <v>869</v>
      </c>
      <c r="C162" s="6" t="s">
        <v>660</v>
      </c>
      <c r="D162" s="6" t="s">
        <v>532</v>
      </c>
      <c r="E162" s="9" t="s">
        <v>870</v>
      </c>
      <c r="F162" s="9" t="s">
        <v>641</v>
      </c>
      <c r="G162" s="1" t="s">
        <v>58</v>
      </c>
      <c r="H162" s="1" t="s">
        <v>58</v>
      </c>
      <c r="I162" s="1" t="s">
        <v>663</v>
      </c>
      <c r="J162" s="38">
        <v>0</v>
      </c>
      <c r="K162" s="64"/>
      <c r="L162" s="40"/>
      <c r="M162" s="6" t="s">
        <v>65</v>
      </c>
      <c r="N162" s="5"/>
      <c r="O162" s="5"/>
      <c r="P162" s="5" t="s">
        <v>871</v>
      </c>
      <c r="Q162" s="5"/>
      <c r="R162" s="5"/>
      <c r="S162" s="5"/>
      <c r="T162" s="5"/>
      <c r="U162" s="5"/>
      <c r="V162" s="5"/>
      <c r="W162" s="5"/>
      <c r="X162" s="5"/>
      <c r="Y162" s="5"/>
      <c r="Z162" s="5"/>
      <c r="AA162" s="5"/>
      <c r="AB162" s="41"/>
      <c r="AC162" s="5"/>
      <c r="AD162" s="5"/>
      <c r="AE162" s="9"/>
      <c r="AF162" s="42"/>
    </row>
    <row r="163" spans="1:32" s="1" customFormat="1" ht="114.75" x14ac:dyDescent="0.2">
      <c r="A163" s="36">
        <v>2.621</v>
      </c>
      <c r="B163" s="1" t="s">
        <v>872</v>
      </c>
      <c r="C163" s="6" t="s">
        <v>660</v>
      </c>
      <c r="D163" s="6" t="s">
        <v>532</v>
      </c>
      <c r="E163" s="9" t="s">
        <v>873</v>
      </c>
      <c r="F163" s="9" t="s">
        <v>644</v>
      </c>
      <c r="G163" s="1" t="s">
        <v>180</v>
      </c>
      <c r="H163" s="1" t="s">
        <v>181</v>
      </c>
      <c r="I163" s="1" t="s">
        <v>874</v>
      </c>
      <c r="J163" s="38">
        <v>3</v>
      </c>
      <c r="K163" s="64"/>
      <c r="L163" s="40"/>
      <c r="M163" s="6" t="s">
        <v>65</v>
      </c>
      <c r="N163" s="5"/>
      <c r="O163" s="5"/>
      <c r="P163" s="5" t="s">
        <v>875</v>
      </c>
      <c r="Q163" s="5"/>
      <c r="R163" s="5"/>
      <c r="S163" s="5"/>
      <c r="T163" s="5"/>
      <c r="U163" s="5"/>
      <c r="V163" s="5"/>
      <c r="W163" s="5"/>
      <c r="X163" s="5"/>
      <c r="Y163" s="5"/>
      <c r="Z163" s="5"/>
      <c r="AA163" s="5"/>
      <c r="AB163" s="41"/>
      <c r="AC163" s="5"/>
      <c r="AD163" s="5"/>
      <c r="AE163" s="9"/>
      <c r="AF163" s="42"/>
    </row>
    <row r="164" spans="1:32" s="1" customFormat="1" ht="38.25" x14ac:dyDescent="0.2">
      <c r="A164" s="36">
        <v>2.6219999999999999</v>
      </c>
      <c r="B164" s="1" t="s">
        <v>648</v>
      </c>
      <c r="C164" s="6" t="s">
        <v>660</v>
      </c>
      <c r="D164" s="6" t="s">
        <v>532</v>
      </c>
      <c r="E164" s="9" t="s">
        <v>876</v>
      </c>
      <c r="F164" s="9" t="s">
        <v>650</v>
      </c>
      <c r="G164" s="1" t="s">
        <v>122</v>
      </c>
      <c r="H164" s="1" t="s">
        <v>123</v>
      </c>
      <c r="I164" s="1" t="s">
        <v>821</v>
      </c>
      <c r="J164" s="38">
        <v>7.2</v>
      </c>
      <c r="K164" s="64"/>
      <c r="L164" s="40"/>
      <c r="M164" s="6" t="s">
        <v>65</v>
      </c>
      <c r="N164" s="5"/>
      <c r="O164" s="5"/>
      <c r="P164" s="5"/>
      <c r="Q164" s="5"/>
      <c r="R164" s="5"/>
      <c r="S164" s="5"/>
      <c r="T164" s="5"/>
      <c r="U164" s="5"/>
      <c r="V164" s="5"/>
      <c r="W164" s="5"/>
      <c r="X164" s="5"/>
      <c r="Y164" s="5"/>
      <c r="Z164" s="5"/>
      <c r="AA164" s="5"/>
      <c r="AB164" s="41"/>
      <c r="AC164" s="5"/>
      <c r="AD164" s="5"/>
      <c r="AE164" s="9"/>
      <c r="AF164" s="42"/>
    </row>
    <row r="165" spans="1:32" s="1" customFormat="1" ht="51" x14ac:dyDescent="0.2">
      <c r="A165" s="36">
        <v>2.6230000000000002</v>
      </c>
      <c r="B165" s="1" t="s">
        <v>651</v>
      </c>
      <c r="C165" s="6" t="s">
        <v>660</v>
      </c>
      <c r="D165" s="6" t="s">
        <v>532</v>
      </c>
      <c r="E165" s="9" t="s">
        <v>877</v>
      </c>
      <c r="F165" s="9" t="s">
        <v>653</v>
      </c>
      <c r="G165" s="1" t="s">
        <v>189</v>
      </c>
      <c r="H165" s="1" t="s">
        <v>190</v>
      </c>
      <c r="I165" s="1" t="s">
        <v>663</v>
      </c>
      <c r="J165" s="38">
        <v>0.5</v>
      </c>
      <c r="K165" s="64"/>
      <c r="L165" s="40"/>
      <c r="M165" s="6" t="s">
        <v>65</v>
      </c>
      <c r="N165" s="5"/>
      <c r="O165" s="5"/>
      <c r="P165" s="5"/>
      <c r="Q165" s="5"/>
      <c r="R165" s="5"/>
      <c r="S165" s="5"/>
      <c r="T165" s="5"/>
      <c r="U165" s="5"/>
      <c r="V165" s="5"/>
      <c r="W165" s="5"/>
      <c r="X165" s="5"/>
      <c r="Y165" s="5"/>
      <c r="Z165" s="5"/>
      <c r="AA165" s="5"/>
      <c r="AB165" s="41"/>
      <c r="AC165" s="5"/>
      <c r="AD165" s="5"/>
      <c r="AE165" s="9"/>
      <c r="AF165" s="42"/>
    </row>
    <row r="166" spans="1:32" s="1" customFormat="1" ht="153" x14ac:dyDescent="0.2">
      <c r="A166" s="36">
        <v>2.6240000000000001</v>
      </c>
      <c r="B166" s="1" t="s">
        <v>878</v>
      </c>
      <c r="C166" s="6" t="s">
        <v>660</v>
      </c>
      <c r="D166" s="6" t="s">
        <v>532</v>
      </c>
      <c r="E166" s="9" t="s">
        <v>879</v>
      </c>
      <c r="F166" s="9" t="s">
        <v>656</v>
      </c>
      <c r="G166" s="1" t="s">
        <v>105</v>
      </c>
      <c r="H166" s="1" t="s">
        <v>106</v>
      </c>
      <c r="I166" s="1" t="s">
        <v>663</v>
      </c>
      <c r="J166" s="38">
        <v>1.25</v>
      </c>
      <c r="K166" s="64"/>
      <c r="L166" s="40"/>
      <c r="M166" s="6" t="s">
        <v>65</v>
      </c>
      <c r="N166" s="5"/>
      <c r="O166" s="5"/>
      <c r="P166" s="5"/>
      <c r="Q166" s="5"/>
      <c r="R166" s="5"/>
      <c r="S166" s="5"/>
      <c r="T166" s="5"/>
      <c r="U166" s="5"/>
      <c r="V166" s="5"/>
      <c r="W166" s="5"/>
      <c r="X166" s="5"/>
      <c r="Y166" s="5"/>
      <c r="Z166" s="5"/>
      <c r="AA166" s="5"/>
      <c r="AB166" s="41"/>
      <c r="AC166" s="5"/>
      <c r="AD166" s="5"/>
      <c r="AE166" s="9"/>
      <c r="AF166" s="42"/>
    </row>
    <row r="167" spans="1:32" s="26" customFormat="1" ht="12.75" x14ac:dyDescent="0.2">
      <c r="A167" s="49"/>
      <c r="B167" s="27"/>
      <c r="C167" s="27"/>
      <c r="D167" s="27"/>
      <c r="E167" s="2"/>
      <c r="F167" s="2"/>
      <c r="G167" s="2"/>
      <c r="H167" s="2"/>
      <c r="I167" s="2"/>
      <c r="J167" s="31">
        <v>8.0837711019545715</v>
      </c>
      <c r="K167" s="61"/>
      <c r="L167" s="48"/>
      <c r="M167" s="27"/>
      <c r="N167" s="2"/>
      <c r="O167" s="2"/>
      <c r="P167" s="2"/>
      <c r="Q167" s="2"/>
      <c r="R167" s="2"/>
      <c r="S167" s="2"/>
      <c r="T167" s="2"/>
      <c r="U167" s="2"/>
      <c r="V167" s="2"/>
      <c r="W167" s="2"/>
      <c r="X167" s="2"/>
      <c r="Y167" s="50"/>
      <c r="Z167" s="2"/>
      <c r="AA167" s="27"/>
      <c r="AB167" s="27"/>
      <c r="AC167" s="50"/>
      <c r="AD167" s="50"/>
      <c r="AE167" s="2"/>
      <c r="AF167" s="2"/>
    </row>
    <row r="168" spans="1:32" s="1" customFormat="1" ht="127.5" x14ac:dyDescent="0.2">
      <c r="A168" s="36">
        <v>2.7009999999999996</v>
      </c>
      <c r="B168" s="1" t="s">
        <v>881</v>
      </c>
      <c r="C168" s="6" t="s">
        <v>660</v>
      </c>
      <c r="D168" s="6" t="s">
        <v>882</v>
      </c>
      <c r="E168" s="9" t="s">
        <v>883</v>
      </c>
      <c r="F168" s="5"/>
      <c r="G168" s="1" t="s">
        <v>149</v>
      </c>
      <c r="H168" s="1" t="s">
        <v>755</v>
      </c>
      <c r="I168" s="1" t="s">
        <v>884</v>
      </c>
      <c r="J168" s="58">
        <v>8.0837711019545715</v>
      </c>
      <c r="K168" s="59">
        <v>215</v>
      </c>
      <c r="L168" s="60">
        <f>J168/K168*1000000</f>
        <v>37598.93535792824</v>
      </c>
      <c r="M168" s="6" t="s">
        <v>39</v>
      </c>
      <c r="N168" s="5" t="s">
        <v>885</v>
      </c>
      <c r="O168" s="5" t="s">
        <v>886</v>
      </c>
      <c r="P168" s="5">
        <v>0</v>
      </c>
      <c r="Q168" s="5">
        <v>0</v>
      </c>
      <c r="R168" s="5">
        <v>0</v>
      </c>
      <c r="S168" s="5"/>
      <c r="T168" s="5"/>
      <c r="U168" s="5"/>
      <c r="V168" s="5"/>
      <c r="W168" s="5"/>
      <c r="X168" s="5"/>
      <c r="Y168" s="5"/>
      <c r="Z168" s="5"/>
      <c r="AA168" s="41"/>
      <c r="AB168" s="5"/>
      <c r="AC168" s="5"/>
      <c r="AD168" s="9" t="s">
        <v>887</v>
      </c>
      <c r="AE168" s="42"/>
    </row>
    <row r="169" spans="1:32" s="1" customFormat="1" ht="38.25" x14ac:dyDescent="0.2">
      <c r="A169" s="36">
        <v>2.702</v>
      </c>
      <c r="B169" s="1" t="s">
        <v>888</v>
      </c>
      <c r="C169" s="6" t="s">
        <v>660</v>
      </c>
      <c r="D169" s="6" t="s">
        <v>882</v>
      </c>
      <c r="E169" s="9"/>
      <c r="F169" s="9"/>
      <c r="G169" s="1" t="s">
        <v>105</v>
      </c>
      <c r="H169" s="1" t="s">
        <v>106</v>
      </c>
      <c r="I169" s="1" t="s">
        <v>889</v>
      </c>
      <c r="J169" s="58" t="s">
        <v>64</v>
      </c>
      <c r="K169" s="59"/>
      <c r="L169" s="60"/>
      <c r="M169" s="6" t="s">
        <v>39</v>
      </c>
      <c r="N169" s="5" t="s">
        <v>890</v>
      </c>
      <c r="O169" s="5" t="s">
        <v>891</v>
      </c>
      <c r="P169" s="5">
        <v>0</v>
      </c>
      <c r="Q169" s="5">
        <v>0</v>
      </c>
      <c r="R169" s="5">
        <v>0</v>
      </c>
      <c r="S169" s="5"/>
      <c r="T169" s="5"/>
      <c r="U169" s="5"/>
      <c r="V169" s="5"/>
      <c r="W169" s="5"/>
      <c r="X169" s="5"/>
      <c r="Y169" s="5"/>
      <c r="Z169" s="5"/>
      <c r="AA169" s="41" t="s">
        <v>64</v>
      </c>
      <c r="AB169" s="41" t="s">
        <v>43</v>
      </c>
      <c r="AC169" s="5"/>
      <c r="AD169" s="5"/>
      <c r="AE169" s="9"/>
      <c r="AF169" s="42"/>
    </row>
    <row r="170" spans="1:32" s="1" customFormat="1" ht="280.5" x14ac:dyDescent="0.2">
      <c r="A170" s="36">
        <v>2.7029999999999998</v>
      </c>
      <c r="B170" s="1" t="s">
        <v>892</v>
      </c>
      <c r="C170" s="6" t="s">
        <v>660</v>
      </c>
      <c r="D170" s="6" t="s">
        <v>882</v>
      </c>
      <c r="E170" s="9"/>
      <c r="F170" s="9"/>
      <c r="G170" s="1" t="s">
        <v>149</v>
      </c>
      <c r="H170" s="1" t="s">
        <v>755</v>
      </c>
      <c r="I170" s="1" t="s">
        <v>884</v>
      </c>
      <c r="J170" s="58" t="s">
        <v>64</v>
      </c>
      <c r="K170" s="59"/>
      <c r="L170" s="60"/>
      <c r="M170" s="6" t="s">
        <v>65</v>
      </c>
      <c r="N170" s="5" t="s">
        <v>893</v>
      </c>
      <c r="O170" s="5">
        <v>0</v>
      </c>
      <c r="P170" s="5" t="s">
        <v>894</v>
      </c>
      <c r="Q170" s="5" t="s">
        <v>895</v>
      </c>
      <c r="R170" s="5" t="s">
        <v>896</v>
      </c>
      <c r="S170" s="5"/>
      <c r="T170" s="5"/>
      <c r="U170" s="5"/>
      <c r="V170" s="5"/>
      <c r="W170" s="5"/>
      <c r="X170" s="5"/>
      <c r="Y170" s="5"/>
      <c r="Z170" s="5"/>
      <c r="AA170" s="41" t="s">
        <v>64</v>
      </c>
      <c r="AB170" s="41" t="s">
        <v>42</v>
      </c>
      <c r="AC170" s="5"/>
      <c r="AD170" s="5"/>
      <c r="AE170" s="9"/>
      <c r="AF170" s="42"/>
    </row>
    <row r="171" spans="1:32" s="1" customFormat="1" ht="12.75" x14ac:dyDescent="0.2">
      <c r="A171" s="56"/>
      <c r="B171" s="19"/>
      <c r="C171" s="19"/>
      <c r="D171" s="19"/>
      <c r="E171" s="20"/>
      <c r="F171" s="20"/>
      <c r="G171" s="20"/>
      <c r="H171" s="20"/>
      <c r="I171" s="20"/>
      <c r="J171" s="21">
        <v>5269.9947932086525</v>
      </c>
      <c r="K171" s="21"/>
      <c r="L171" s="57"/>
      <c r="M171" s="19"/>
      <c r="N171" s="23"/>
      <c r="O171" s="23"/>
      <c r="P171" s="23"/>
      <c r="Q171" s="23"/>
      <c r="R171" s="23"/>
      <c r="S171" s="23"/>
      <c r="T171" s="23"/>
      <c r="U171" s="23"/>
      <c r="V171" s="23"/>
      <c r="W171" s="23"/>
      <c r="X171" s="23"/>
      <c r="Y171" s="23"/>
      <c r="Z171" s="23"/>
      <c r="AA171" s="19"/>
      <c r="AB171" s="24"/>
      <c r="AC171" s="23"/>
      <c r="AD171" s="23"/>
      <c r="AE171" s="20"/>
      <c r="AF171" s="25"/>
    </row>
    <row r="172" spans="1:32" s="26" customFormat="1" ht="12.75" x14ac:dyDescent="0.2">
      <c r="A172" s="49"/>
      <c r="B172" s="27"/>
      <c r="C172" s="27"/>
      <c r="D172" s="27"/>
      <c r="E172" s="2"/>
      <c r="F172" s="2"/>
      <c r="G172" s="2"/>
      <c r="H172" s="2"/>
      <c r="I172" s="2"/>
      <c r="J172" s="31">
        <v>532.5837010381108</v>
      </c>
      <c r="K172" s="31"/>
      <c r="L172" s="48"/>
      <c r="M172" s="27"/>
      <c r="N172" s="2"/>
      <c r="O172" s="2"/>
      <c r="P172" s="2"/>
      <c r="Q172" s="2"/>
      <c r="R172" s="2"/>
      <c r="S172" s="2"/>
      <c r="T172" s="2"/>
      <c r="U172" s="2"/>
      <c r="V172" s="2"/>
      <c r="W172" s="2"/>
      <c r="X172" s="2"/>
      <c r="Y172" s="50"/>
      <c r="Z172" s="2"/>
      <c r="AA172" s="27"/>
      <c r="AB172" s="27"/>
      <c r="AC172" s="50"/>
      <c r="AD172" s="50"/>
      <c r="AE172" s="2"/>
      <c r="AF172" s="2"/>
    </row>
    <row r="173" spans="1:32" s="1" customFormat="1" ht="102" x14ac:dyDescent="0.2">
      <c r="A173" s="65">
        <v>3.0009999999999999</v>
      </c>
      <c r="B173" s="66" t="s">
        <v>898</v>
      </c>
      <c r="C173" s="6" t="s">
        <v>897</v>
      </c>
      <c r="D173" s="6" t="s">
        <v>882</v>
      </c>
      <c r="E173" s="9" t="s">
        <v>899</v>
      </c>
      <c r="F173" s="9" t="s">
        <v>900</v>
      </c>
      <c r="G173" s="1" t="s">
        <v>901</v>
      </c>
      <c r="H173" s="1" t="s">
        <v>902</v>
      </c>
      <c r="I173" s="1" t="s">
        <v>874</v>
      </c>
      <c r="J173" s="38" t="s">
        <v>64</v>
      </c>
      <c r="K173" s="38"/>
      <c r="L173" s="40"/>
      <c r="M173" s="6" t="s">
        <v>65</v>
      </c>
      <c r="N173" s="5" t="s">
        <v>903</v>
      </c>
      <c r="O173" s="5">
        <v>0</v>
      </c>
      <c r="P173" s="5" t="s">
        <v>537</v>
      </c>
      <c r="Q173" s="5">
        <v>1967</v>
      </c>
      <c r="R173" s="5">
        <v>0</v>
      </c>
      <c r="S173" s="5"/>
      <c r="T173" s="5"/>
      <c r="U173" s="5"/>
      <c r="V173" s="5"/>
      <c r="W173" s="5" t="s">
        <v>42</v>
      </c>
      <c r="X173" s="5" t="s">
        <v>42</v>
      </c>
      <c r="Y173" s="5" t="s">
        <v>42</v>
      </c>
      <c r="Z173" s="41" t="s">
        <v>64</v>
      </c>
      <c r="AA173" s="41" t="s">
        <v>64</v>
      </c>
      <c r="AB173" s="65" t="s">
        <v>42</v>
      </c>
      <c r="AC173" s="5"/>
      <c r="AD173" s="5"/>
      <c r="AE173" s="9"/>
      <c r="AF173" s="67"/>
    </row>
    <row r="174" spans="1:32" s="1" customFormat="1" ht="114.75" x14ac:dyDescent="0.2">
      <c r="A174" s="65">
        <v>3.0019999999999998</v>
      </c>
      <c r="B174" s="66" t="s">
        <v>904</v>
      </c>
      <c r="C174" s="6" t="s">
        <v>897</v>
      </c>
      <c r="D174" s="6" t="s">
        <v>882</v>
      </c>
      <c r="E174" s="9" t="s">
        <v>905</v>
      </c>
      <c r="F174" s="9" t="s">
        <v>906</v>
      </c>
      <c r="G174" s="1" t="s">
        <v>901</v>
      </c>
      <c r="H174" s="1" t="s">
        <v>902</v>
      </c>
      <c r="I174" s="1" t="s">
        <v>874</v>
      </c>
      <c r="J174" s="38" t="s">
        <v>64</v>
      </c>
      <c r="K174" s="38"/>
      <c r="L174" s="40"/>
      <c r="M174" s="6" t="s">
        <v>65</v>
      </c>
      <c r="N174" s="5" t="s">
        <v>903</v>
      </c>
      <c r="O174" s="5">
        <v>0</v>
      </c>
      <c r="P174" s="5" t="s">
        <v>537</v>
      </c>
      <c r="Q174" s="5">
        <v>1967</v>
      </c>
      <c r="R174" s="5">
        <v>0</v>
      </c>
      <c r="S174" s="5"/>
      <c r="T174" s="5"/>
      <c r="U174" s="5"/>
      <c r="V174" s="5"/>
      <c r="W174" s="5" t="s">
        <v>42</v>
      </c>
      <c r="X174" s="5" t="s">
        <v>42</v>
      </c>
      <c r="Y174" s="5" t="s">
        <v>42</v>
      </c>
      <c r="Z174" s="41" t="s">
        <v>64</v>
      </c>
      <c r="AA174" s="41" t="s">
        <v>64</v>
      </c>
      <c r="AB174" s="65" t="s">
        <v>42</v>
      </c>
      <c r="AC174" s="5"/>
      <c r="AD174" s="5"/>
      <c r="AE174" s="9"/>
      <c r="AF174" s="67"/>
    </row>
    <row r="175" spans="1:32" s="1" customFormat="1" ht="114.75" x14ac:dyDescent="0.2">
      <c r="A175" s="65">
        <v>3.0030000000000001</v>
      </c>
      <c r="B175" s="66" t="s">
        <v>907</v>
      </c>
      <c r="C175" s="6" t="s">
        <v>897</v>
      </c>
      <c r="D175" s="6" t="s">
        <v>882</v>
      </c>
      <c r="E175" s="9" t="s">
        <v>908</v>
      </c>
      <c r="F175" s="9" t="s">
        <v>909</v>
      </c>
      <c r="G175" s="1" t="s">
        <v>105</v>
      </c>
      <c r="H175" s="1" t="s">
        <v>106</v>
      </c>
      <c r="I175" s="1" t="s">
        <v>874</v>
      </c>
      <c r="J175" s="38">
        <v>530.2034379467658</v>
      </c>
      <c r="K175" s="39">
        <v>26447</v>
      </c>
      <c r="L175" s="40">
        <f>J175*1000000/K175</f>
        <v>20047.772448548636</v>
      </c>
      <c r="M175" s="6" t="s">
        <v>65</v>
      </c>
      <c r="N175" s="5" t="s">
        <v>910</v>
      </c>
      <c r="O175" s="5">
        <v>0</v>
      </c>
      <c r="P175" s="5" t="s">
        <v>911</v>
      </c>
      <c r="Q175" s="5" t="s">
        <v>912</v>
      </c>
      <c r="R175" s="5" t="s">
        <v>913</v>
      </c>
      <c r="S175" s="5"/>
      <c r="T175" s="5"/>
      <c r="U175" s="5"/>
      <c r="V175" s="5"/>
      <c r="W175" s="5" t="s">
        <v>42</v>
      </c>
      <c r="X175" s="5" t="s">
        <v>42</v>
      </c>
      <c r="Y175" s="5" t="s">
        <v>42</v>
      </c>
      <c r="Z175" s="41" t="s">
        <v>64</v>
      </c>
      <c r="AA175" s="41" t="s">
        <v>64</v>
      </c>
      <c r="AB175" s="65" t="s">
        <v>42</v>
      </c>
      <c r="AC175" s="5"/>
      <c r="AD175" s="5"/>
      <c r="AE175" s="9" t="s">
        <v>914</v>
      </c>
      <c r="AF175" s="67" t="s">
        <v>915</v>
      </c>
    </row>
    <row r="176" spans="1:32" s="1" customFormat="1" ht="89.25" x14ac:dyDescent="0.2">
      <c r="A176" s="65">
        <v>3.004</v>
      </c>
      <c r="B176" s="66" t="s">
        <v>916</v>
      </c>
      <c r="C176" s="6" t="s">
        <v>897</v>
      </c>
      <c r="D176" s="6" t="s">
        <v>882</v>
      </c>
      <c r="E176" s="9" t="s">
        <v>917</v>
      </c>
      <c r="F176" s="9" t="s">
        <v>918</v>
      </c>
      <c r="G176" s="1" t="s">
        <v>149</v>
      </c>
      <c r="H176" s="1" t="s">
        <v>755</v>
      </c>
      <c r="I176" s="1" t="s">
        <v>832</v>
      </c>
      <c r="J176" s="38">
        <v>0.32226309134500009</v>
      </c>
      <c r="K176" s="39">
        <v>83</v>
      </c>
      <c r="L176" s="40">
        <f>J176*1000000/K176</f>
        <v>3882.6878475301214</v>
      </c>
      <c r="M176" s="6" t="s">
        <v>65</v>
      </c>
      <c r="N176" s="5" t="s">
        <v>919</v>
      </c>
      <c r="O176" s="5">
        <v>0</v>
      </c>
      <c r="P176" s="5" t="s">
        <v>920</v>
      </c>
      <c r="Q176" s="5">
        <v>2005</v>
      </c>
      <c r="R176" s="5">
        <v>2007</v>
      </c>
      <c r="S176" s="5"/>
      <c r="T176" s="5"/>
      <c r="U176" s="5"/>
      <c r="V176" s="5"/>
      <c r="W176" s="5" t="s">
        <v>43</v>
      </c>
      <c r="X176" s="5" t="s">
        <v>921</v>
      </c>
      <c r="Y176" s="5" t="s">
        <v>42</v>
      </c>
      <c r="Z176" s="41" t="s">
        <v>64</v>
      </c>
      <c r="AA176" s="41" t="s">
        <v>64</v>
      </c>
      <c r="AB176" s="65" t="s">
        <v>42</v>
      </c>
      <c r="AC176" s="5"/>
      <c r="AD176" s="5"/>
      <c r="AE176" s="9"/>
      <c r="AF176" s="67" t="s">
        <v>922</v>
      </c>
    </row>
    <row r="177" spans="1:32" s="1" customFormat="1" ht="89.25" x14ac:dyDescent="0.2">
      <c r="A177" s="65">
        <v>3.0049999999999999</v>
      </c>
      <c r="B177" s="66" t="s">
        <v>923</v>
      </c>
      <c r="C177" s="6" t="s">
        <v>897</v>
      </c>
      <c r="D177" s="6" t="s">
        <v>882</v>
      </c>
      <c r="E177" s="9" t="s">
        <v>924</v>
      </c>
      <c r="F177" s="9" t="s">
        <v>925</v>
      </c>
      <c r="G177" s="1" t="s">
        <v>149</v>
      </c>
      <c r="H177" s="1" t="s">
        <v>123</v>
      </c>
      <c r="I177" s="1" t="s">
        <v>846</v>
      </c>
      <c r="J177" s="38">
        <v>2.0579999999999998</v>
      </c>
      <c r="K177" s="39"/>
      <c r="L177" s="40"/>
      <c r="M177" s="6" t="s">
        <v>65</v>
      </c>
      <c r="N177" s="5"/>
      <c r="O177" s="5"/>
      <c r="P177" s="5"/>
      <c r="Q177" s="5"/>
      <c r="R177" s="5"/>
      <c r="S177" s="5"/>
      <c r="T177" s="5"/>
      <c r="U177" s="5"/>
      <c r="V177" s="5"/>
      <c r="W177" s="5"/>
      <c r="X177" s="5"/>
      <c r="Y177" s="5"/>
      <c r="Z177" s="41"/>
      <c r="AA177" s="41"/>
      <c r="AB177" s="65"/>
      <c r="AC177" s="5"/>
      <c r="AD177" s="5"/>
      <c r="AE177" s="9"/>
      <c r="AF177" s="67"/>
    </row>
    <row r="178" spans="1:32" s="26" customFormat="1" ht="12.75" x14ac:dyDescent="0.2">
      <c r="A178" s="49"/>
      <c r="B178" s="27"/>
      <c r="C178" s="27"/>
      <c r="D178" s="27"/>
      <c r="E178" s="2"/>
      <c r="F178" s="2"/>
      <c r="G178" s="2"/>
      <c r="H178" s="2"/>
      <c r="I178" s="2"/>
      <c r="J178" s="31">
        <v>1885.594703774331</v>
      </c>
      <c r="K178" s="31"/>
      <c r="L178" s="48"/>
      <c r="M178" s="27"/>
      <c r="N178" s="2"/>
      <c r="O178" s="2"/>
      <c r="P178" s="2"/>
      <c r="Q178" s="2"/>
      <c r="R178" s="2"/>
      <c r="S178" s="2"/>
      <c r="T178" s="2"/>
      <c r="U178" s="2"/>
      <c r="V178" s="2"/>
      <c r="W178" s="2"/>
      <c r="X178" s="2"/>
      <c r="Y178" s="50"/>
      <c r="Z178" s="2"/>
      <c r="AA178" s="27"/>
      <c r="AB178" s="27"/>
      <c r="AC178" s="50"/>
      <c r="AD178" s="50"/>
      <c r="AE178" s="2"/>
      <c r="AF178" s="2"/>
    </row>
    <row r="179" spans="1:32" s="1" customFormat="1" ht="165.75" x14ac:dyDescent="0.2">
      <c r="A179" s="65">
        <v>3.101</v>
      </c>
      <c r="B179" s="66" t="s">
        <v>927</v>
      </c>
      <c r="C179" s="6" t="s">
        <v>897</v>
      </c>
      <c r="D179" s="6" t="s">
        <v>926</v>
      </c>
      <c r="E179" s="9" t="s">
        <v>928</v>
      </c>
      <c r="F179" s="9" t="s">
        <v>929</v>
      </c>
      <c r="G179" s="1" t="s">
        <v>37</v>
      </c>
      <c r="H179" s="1" t="s">
        <v>37</v>
      </c>
      <c r="I179" s="1" t="s">
        <v>930</v>
      </c>
      <c r="J179" s="38">
        <v>863.16830653211309</v>
      </c>
      <c r="K179" s="39">
        <v>6595245.0999999996</v>
      </c>
      <c r="L179" s="40">
        <f>J179*1000000/K179</f>
        <v>130.87736595750067</v>
      </c>
      <c r="M179" s="6" t="s">
        <v>65</v>
      </c>
      <c r="N179" s="5" t="s">
        <v>931</v>
      </c>
      <c r="O179" s="5">
        <v>0</v>
      </c>
      <c r="P179" s="5" t="s">
        <v>932</v>
      </c>
      <c r="Q179" s="5" t="s">
        <v>933</v>
      </c>
      <c r="R179" s="5" t="s">
        <v>934</v>
      </c>
      <c r="S179" s="5"/>
      <c r="T179" s="5"/>
      <c r="U179" s="5"/>
      <c r="V179" s="5"/>
      <c r="W179" s="5" t="s">
        <v>42</v>
      </c>
      <c r="X179" s="5" t="s">
        <v>42</v>
      </c>
      <c r="Y179" s="5" t="s">
        <v>42</v>
      </c>
      <c r="Z179" s="41" t="s">
        <v>64</v>
      </c>
      <c r="AA179" s="41" t="s">
        <v>64</v>
      </c>
      <c r="AB179" s="65" t="s">
        <v>42</v>
      </c>
      <c r="AC179" s="5"/>
      <c r="AD179" s="5"/>
      <c r="AE179" s="9" t="s">
        <v>935</v>
      </c>
      <c r="AF179" s="67" t="s">
        <v>936</v>
      </c>
    </row>
    <row r="180" spans="1:32" s="1" customFormat="1" ht="140.25" x14ac:dyDescent="0.2">
      <c r="A180" s="65">
        <v>3.1019999999999999</v>
      </c>
      <c r="B180" s="66" t="s">
        <v>937</v>
      </c>
      <c r="C180" s="6" t="s">
        <v>897</v>
      </c>
      <c r="D180" s="6" t="s">
        <v>926</v>
      </c>
      <c r="E180" s="9" t="s">
        <v>938</v>
      </c>
      <c r="F180" s="9" t="s">
        <v>939</v>
      </c>
      <c r="G180" s="1" t="s">
        <v>37</v>
      </c>
      <c r="H180" s="1" t="s">
        <v>37</v>
      </c>
      <c r="I180" s="1" t="s">
        <v>930</v>
      </c>
      <c r="J180" s="38" t="s">
        <v>64</v>
      </c>
      <c r="K180" s="38"/>
      <c r="L180" s="40"/>
      <c r="M180" s="6" t="s">
        <v>65</v>
      </c>
      <c r="N180" s="5" t="s">
        <v>940</v>
      </c>
      <c r="O180" s="5">
        <v>0</v>
      </c>
      <c r="P180" s="5" t="s">
        <v>569</v>
      </c>
      <c r="Q180" s="5">
        <v>1967</v>
      </c>
      <c r="R180" s="5" t="s">
        <v>941</v>
      </c>
      <c r="S180" s="5"/>
      <c r="T180" s="5"/>
      <c r="U180" s="5"/>
      <c r="V180" s="5"/>
      <c r="W180" s="5" t="s">
        <v>42</v>
      </c>
      <c r="X180" s="5" t="s">
        <v>42</v>
      </c>
      <c r="Y180" s="5" t="s">
        <v>42</v>
      </c>
      <c r="Z180" s="41" t="s">
        <v>64</v>
      </c>
      <c r="AA180" s="41" t="s">
        <v>64</v>
      </c>
      <c r="AB180" s="65" t="s">
        <v>42</v>
      </c>
      <c r="AC180" s="5"/>
      <c r="AD180" s="5"/>
      <c r="AE180" s="9"/>
      <c r="AF180" s="67"/>
    </row>
    <row r="181" spans="1:32" s="1" customFormat="1" ht="242.25" x14ac:dyDescent="0.2">
      <c r="A181" s="65">
        <v>3.1030000000000002</v>
      </c>
      <c r="B181" s="66" t="s">
        <v>942</v>
      </c>
      <c r="C181" s="6" t="s">
        <v>897</v>
      </c>
      <c r="D181" s="6" t="s">
        <v>926</v>
      </c>
      <c r="E181" s="9" t="s">
        <v>943</v>
      </c>
      <c r="F181" s="9" t="s">
        <v>944</v>
      </c>
      <c r="G181" s="1" t="s">
        <v>37</v>
      </c>
      <c r="H181" s="1" t="s">
        <v>37</v>
      </c>
      <c r="I181" s="1" t="s">
        <v>777</v>
      </c>
      <c r="J181" s="38">
        <v>306.977638651956</v>
      </c>
      <c r="K181" s="39">
        <v>6595245.0999999996</v>
      </c>
      <c r="L181" s="40">
        <f>J181*1000000/K181</f>
        <v>46.545296497313807</v>
      </c>
      <c r="M181" s="6" t="s">
        <v>65</v>
      </c>
      <c r="N181" s="5" t="s">
        <v>945</v>
      </c>
      <c r="O181" s="5">
        <v>0</v>
      </c>
      <c r="P181" s="5" t="s">
        <v>602</v>
      </c>
      <c r="Q181" s="5">
        <v>1967</v>
      </c>
      <c r="R181" s="5" t="s">
        <v>946</v>
      </c>
      <c r="S181" s="5"/>
      <c r="T181" s="5"/>
      <c r="U181" s="5"/>
      <c r="V181" s="5"/>
      <c r="W181" s="5" t="s">
        <v>42</v>
      </c>
      <c r="X181" s="5" t="s">
        <v>42</v>
      </c>
      <c r="Y181" s="5" t="s">
        <v>43</v>
      </c>
      <c r="Z181" s="41" t="s">
        <v>64</v>
      </c>
      <c r="AA181" s="41" t="s">
        <v>64</v>
      </c>
      <c r="AB181" s="65" t="s">
        <v>42</v>
      </c>
      <c r="AC181" s="5"/>
      <c r="AD181" s="5"/>
      <c r="AE181" s="9" t="s">
        <v>935</v>
      </c>
      <c r="AF181" s="67" t="s">
        <v>936</v>
      </c>
    </row>
    <row r="182" spans="1:32" s="1" customFormat="1" ht="178.5" x14ac:dyDescent="0.2">
      <c r="A182" s="65">
        <v>3.1040000000000001</v>
      </c>
      <c r="B182" s="66" t="s">
        <v>947</v>
      </c>
      <c r="C182" s="6" t="s">
        <v>897</v>
      </c>
      <c r="D182" s="6" t="s">
        <v>926</v>
      </c>
      <c r="E182" s="9" t="s">
        <v>948</v>
      </c>
      <c r="F182" s="9" t="s">
        <v>949</v>
      </c>
      <c r="G182" s="1" t="s">
        <v>58</v>
      </c>
      <c r="H182" s="1" t="s">
        <v>58</v>
      </c>
      <c r="I182" s="1" t="s">
        <v>777</v>
      </c>
      <c r="J182" s="38">
        <v>603.80214023468693</v>
      </c>
      <c r="K182" s="38"/>
      <c r="L182" s="40"/>
      <c r="M182" s="6" t="s">
        <v>65</v>
      </c>
      <c r="N182" s="5" t="s">
        <v>950</v>
      </c>
      <c r="O182" s="5">
        <v>0</v>
      </c>
      <c r="P182" s="5" t="s">
        <v>951</v>
      </c>
      <c r="Q182" s="5" t="s">
        <v>952</v>
      </c>
      <c r="R182" s="5" t="s">
        <v>953</v>
      </c>
      <c r="S182" s="5"/>
      <c r="T182" s="5"/>
      <c r="U182" s="5"/>
      <c r="V182" s="5"/>
      <c r="W182" s="5" t="s">
        <v>42</v>
      </c>
      <c r="X182" s="5" t="s">
        <v>42</v>
      </c>
      <c r="Y182" s="5" t="s">
        <v>42</v>
      </c>
      <c r="Z182" s="41" t="s">
        <v>64</v>
      </c>
      <c r="AA182" s="41" t="s">
        <v>64</v>
      </c>
      <c r="AB182" s="65" t="s">
        <v>42</v>
      </c>
      <c r="AC182" s="5"/>
      <c r="AD182" s="5"/>
      <c r="AE182" s="9" t="s">
        <v>954</v>
      </c>
      <c r="AF182" s="67" t="s">
        <v>955</v>
      </c>
    </row>
    <row r="183" spans="1:32" s="1" customFormat="1" ht="63.75" x14ac:dyDescent="0.2">
      <c r="A183" s="65">
        <v>3.105</v>
      </c>
      <c r="B183" s="66" t="s">
        <v>956</v>
      </c>
      <c r="C183" s="6" t="s">
        <v>897</v>
      </c>
      <c r="D183" s="6" t="s">
        <v>926</v>
      </c>
      <c r="E183" s="9" t="s">
        <v>957</v>
      </c>
      <c r="F183" s="9" t="s">
        <v>958</v>
      </c>
      <c r="G183" s="1" t="s">
        <v>37</v>
      </c>
      <c r="H183" s="1" t="s">
        <v>37</v>
      </c>
      <c r="I183" s="1" t="s">
        <v>669</v>
      </c>
      <c r="J183" s="38">
        <v>56.228983238969661</v>
      </c>
      <c r="K183" s="39">
        <v>6595245.0999999996</v>
      </c>
      <c r="L183" s="40">
        <f>J183*1000000/K183</f>
        <v>8.5256851544409873</v>
      </c>
      <c r="M183" s="6" t="s">
        <v>65</v>
      </c>
      <c r="N183" s="5" t="s">
        <v>959</v>
      </c>
      <c r="O183" s="5">
        <v>0</v>
      </c>
      <c r="P183" s="5" t="s">
        <v>576</v>
      </c>
      <c r="Q183" s="5">
        <v>1967</v>
      </c>
      <c r="R183" s="5" t="s">
        <v>960</v>
      </c>
      <c r="S183" s="5"/>
      <c r="T183" s="5"/>
      <c r="U183" s="5"/>
      <c r="V183" s="5"/>
      <c r="W183" s="5" t="s">
        <v>42</v>
      </c>
      <c r="X183" s="5" t="s">
        <v>42</v>
      </c>
      <c r="Y183" s="5" t="s">
        <v>42</v>
      </c>
      <c r="Z183" s="41" t="s">
        <v>64</v>
      </c>
      <c r="AA183" s="41" t="s">
        <v>64</v>
      </c>
      <c r="AB183" s="65" t="s">
        <v>42</v>
      </c>
      <c r="AC183" s="5"/>
      <c r="AD183" s="5"/>
      <c r="AE183" s="9" t="s">
        <v>935</v>
      </c>
      <c r="AF183" s="67" t="s">
        <v>936</v>
      </c>
    </row>
    <row r="184" spans="1:32" s="1" customFormat="1" ht="178.5" x14ac:dyDescent="0.2">
      <c r="A184" s="65">
        <v>3.1059999999999999</v>
      </c>
      <c r="B184" s="66" t="s">
        <v>961</v>
      </c>
      <c r="C184" s="6" t="s">
        <v>897</v>
      </c>
      <c r="D184" s="6" t="s">
        <v>926</v>
      </c>
      <c r="E184" s="9" t="s">
        <v>962</v>
      </c>
      <c r="F184" s="9" t="s">
        <v>963</v>
      </c>
      <c r="G184" s="1" t="s">
        <v>149</v>
      </c>
      <c r="H184" s="1" t="s">
        <v>755</v>
      </c>
      <c r="I184" s="1" t="s">
        <v>832</v>
      </c>
      <c r="J184" s="38">
        <v>34.25637499800871</v>
      </c>
      <c r="K184" s="38"/>
      <c r="L184" s="40"/>
      <c r="M184" s="6" t="s">
        <v>65</v>
      </c>
      <c r="N184" s="5" t="s">
        <v>964</v>
      </c>
      <c r="O184" s="5">
        <v>0</v>
      </c>
      <c r="P184" s="5" t="s">
        <v>965</v>
      </c>
      <c r="Q184" s="5">
        <v>1967</v>
      </c>
      <c r="R184" s="5">
        <v>0</v>
      </c>
      <c r="S184" s="5"/>
      <c r="T184" s="5"/>
      <c r="U184" s="5"/>
      <c r="V184" s="5"/>
      <c r="W184" s="5" t="s">
        <v>42</v>
      </c>
      <c r="X184" s="5" t="s">
        <v>42</v>
      </c>
      <c r="Y184" s="5" t="s">
        <v>42</v>
      </c>
      <c r="Z184" s="41" t="s">
        <v>64</v>
      </c>
      <c r="AA184" s="41" t="s">
        <v>64</v>
      </c>
      <c r="AB184" s="65" t="s">
        <v>42</v>
      </c>
      <c r="AC184" s="5"/>
      <c r="AD184" s="5"/>
      <c r="AE184" s="9"/>
      <c r="AF184" s="67" t="s">
        <v>966</v>
      </c>
    </row>
    <row r="185" spans="1:32" s="1" customFormat="1" ht="63.75" x14ac:dyDescent="0.2">
      <c r="A185" s="65">
        <v>3.1070000000000002</v>
      </c>
      <c r="B185" s="66" t="s">
        <v>967</v>
      </c>
      <c r="C185" s="6" t="s">
        <v>897</v>
      </c>
      <c r="D185" s="6" t="s">
        <v>926</v>
      </c>
      <c r="E185" s="9" t="s">
        <v>968</v>
      </c>
      <c r="F185" s="9" t="s">
        <v>969</v>
      </c>
      <c r="G185" s="1" t="s">
        <v>901</v>
      </c>
      <c r="H185" s="1" t="s">
        <v>755</v>
      </c>
      <c r="I185" s="1" t="s">
        <v>777</v>
      </c>
      <c r="J185" s="38" t="s">
        <v>64</v>
      </c>
      <c r="K185" s="38"/>
      <c r="L185" s="40"/>
      <c r="M185" s="6" t="s">
        <v>65</v>
      </c>
      <c r="N185" s="5" t="s">
        <v>970</v>
      </c>
      <c r="O185" s="5">
        <v>0</v>
      </c>
      <c r="P185" s="5" t="s">
        <v>971</v>
      </c>
      <c r="Q185" s="5">
        <v>1968</v>
      </c>
      <c r="R185" s="5">
        <v>0</v>
      </c>
      <c r="S185" s="5"/>
      <c r="T185" s="5"/>
      <c r="U185" s="5"/>
      <c r="V185" s="5"/>
      <c r="W185" s="5" t="s">
        <v>42</v>
      </c>
      <c r="X185" s="5" t="s">
        <v>42</v>
      </c>
      <c r="Y185" s="5" t="s">
        <v>42</v>
      </c>
      <c r="Z185" s="41" t="s">
        <v>64</v>
      </c>
      <c r="AA185" s="41" t="s">
        <v>64</v>
      </c>
      <c r="AB185" s="65" t="s">
        <v>42</v>
      </c>
      <c r="AC185" s="5"/>
      <c r="AD185" s="5"/>
      <c r="AE185" s="9"/>
      <c r="AF185" s="67"/>
    </row>
    <row r="186" spans="1:32" s="1" customFormat="1" ht="127.5" x14ac:dyDescent="0.2">
      <c r="A186" s="65">
        <v>3.1080000000000001</v>
      </c>
      <c r="B186" s="66" t="s">
        <v>972</v>
      </c>
      <c r="C186" s="6" t="s">
        <v>897</v>
      </c>
      <c r="D186" s="6" t="s">
        <v>926</v>
      </c>
      <c r="E186" s="9" t="s">
        <v>973</v>
      </c>
      <c r="F186" s="9" t="s">
        <v>974</v>
      </c>
      <c r="G186" s="1" t="s">
        <v>149</v>
      </c>
      <c r="H186" s="1" t="s">
        <v>755</v>
      </c>
      <c r="I186" s="1" t="s">
        <v>777</v>
      </c>
      <c r="J186" s="38" t="s">
        <v>64</v>
      </c>
      <c r="K186" s="38"/>
      <c r="L186" s="40"/>
      <c r="M186" s="6" t="s">
        <v>65</v>
      </c>
      <c r="N186" s="5" t="s">
        <v>975</v>
      </c>
      <c r="O186" s="5">
        <v>0</v>
      </c>
      <c r="P186" s="5" t="s">
        <v>976</v>
      </c>
      <c r="Q186" s="5">
        <v>1987</v>
      </c>
      <c r="R186" s="5">
        <v>1993</v>
      </c>
      <c r="S186" s="5"/>
      <c r="T186" s="5"/>
      <c r="U186" s="5"/>
      <c r="V186" s="5"/>
      <c r="W186" s="5" t="s">
        <v>42</v>
      </c>
      <c r="X186" s="5" t="s">
        <v>42</v>
      </c>
      <c r="Y186" s="5" t="s">
        <v>42</v>
      </c>
      <c r="Z186" s="41" t="s">
        <v>64</v>
      </c>
      <c r="AA186" s="41" t="s">
        <v>64</v>
      </c>
      <c r="AB186" s="65" t="s">
        <v>42</v>
      </c>
      <c r="AC186" s="5"/>
      <c r="AD186" s="5"/>
      <c r="AE186" s="9"/>
      <c r="AF186" s="67"/>
    </row>
    <row r="187" spans="1:32" s="1" customFormat="1" ht="51" x14ac:dyDescent="0.2">
      <c r="A187" s="65">
        <v>3.109</v>
      </c>
      <c r="B187" s="66" t="s">
        <v>977</v>
      </c>
      <c r="C187" s="6" t="s">
        <v>897</v>
      </c>
      <c r="D187" s="6" t="s">
        <v>926</v>
      </c>
      <c r="E187" s="9" t="s">
        <v>978</v>
      </c>
      <c r="F187" s="9" t="s">
        <v>979</v>
      </c>
      <c r="G187" s="1" t="s">
        <v>149</v>
      </c>
      <c r="H187" s="1" t="s">
        <v>123</v>
      </c>
      <c r="I187" s="1" t="s">
        <v>980</v>
      </c>
      <c r="J187" s="38" t="s">
        <v>64</v>
      </c>
      <c r="K187" s="38"/>
      <c r="L187" s="40"/>
      <c r="M187" s="6" t="s">
        <v>65</v>
      </c>
      <c r="N187" s="5" t="s">
        <v>981</v>
      </c>
      <c r="O187" s="5">
        <v>0</v>
      </c>
      <c r="P187" s="5" t="s">
        <v>982</v>
      </c>
      <c r="Q187" s="5">
        <v>1971</v>
      </c>
      <c r="R187" s="5">
        <v>1983</v>
      </c>
      <c r="S187" s="5"/>
      <c r="T187" s="5"/>
      <c r="U187" s="5"/>
      <c r="V187" s="5"/>
      <c r="W187" s="5" t="s">
        <v>42</v>
      </c>
      <c r="X187" s="5" t="s">
        <v>42</v>
      </c>
      <c r="Y187" s="5" t="s">
        <v>42</v>
      </c>
      <c r="Z187" s="41" t="s">
        <v>64</v>
      </c>
      <c r="AA187" s="41" t="s">
        <v>64</v>
      </c>
      <c r="AB187" s="65" t="s">
        <v>42</v>
      </c>
      <c r="AC187" s="5"/>
      <c r="AD187" s="5"/>
      <c r="AE187" s="9"/>
      <c r="AF187" s="67"/>
    </row>
    <row r="188" spans="1:32" s="1" customFormat="1" ht="42" customHeight="1" x14ac:dyDescent="0.2">
      <c r="A188" s="65">
        <v>3.1120000000000001</v>
      </c>
      <c r="B188" s="66" t="s">
        <v>983</v>
      </c>
      <c r="C188" s="6" t="s">
        <v>897</v>
      </c>
      <c r="D188" s="6" t="s">
        <v>926</v>
      </c>
      <c r="E188" s="9" t="s">
        <v>984</v>
      </c>
      <c r="F188" s="9" t="s">
        <v>985</v>
      </c>
      <c r="G188" s="1" t="s">
        <v>149</v>
      </c>
      <c r="H188" s="1" t="s">
        <v>755</v>
      </c>
      <c r="I188" s="1" t="s">
        <v>777</v>
      </c>
      <c r="J188" s="38">
        <v>21.161260118596481</v>
      </c>
      <c r="K188" s="38"/>
      <c r="L188" s="40"/>
      <c r="M188" s="6" t="s">
        <v>65</v>
      </c>
      <c r="N188" s="5" t="s">
        <v>986</v>
      </c>
      <c r="O188" s="5">
        <v>0</v>
      </c>
      <c r="P188" s="5" t="s">
        <v>987</v>
      </c>
      <c r="Q188" s="5">
        <v>2001</v>
      </c>
      <c r="R188" s="5">
        <v>0</v>
      </c>
      <c r="S188" s="5"/>
      <c r="T188" s="5"/>
      <c r="U188" s="5"/>
      <c r="V188" s="5"/>
      <c r="W188" s="5" t="s">
        <v>42</v>
      </c>
      <c r="X188" s="5" t="s">
        <v>42</v>
      </c>
      <c r="Y188" s="5" t="s">
        <v>42</v>
      </c>
      <c r="Z188" s="41" t="s">
        <v>64</v>
      </c>
      <c r="AA188" s="41" t="s">
        <v>64</v>
      </c>
      <c r="AB188" s="65" t="s">
        <v>42</v>
      </c>
      <c r="AC188" s="5"/>
      <c r="AD188" s="5"/>
      <c r="AE188" s="9"/>
      <c r="AF188" s="67" t="s">
        <v>988</v>
      </c>
    </row>
    <row r="189" spans="1:32" s="1" customFormat="1" ht="63.75" x14ac:dyDescent="0.2">
      <c r="A189" s="65">
        <v>3.113</v>
      </c>
      <c r="B189" s="1" t="s">
        <v>989</v>
      </c>
      <c r="C189" s="6" t="s">
        <v>897</v>
      </c>
      <c r="D189" s="6" t="s">
        <v>926</v>
      </c>
      <c r="E189" s="9" t="s">
        <v>990</v>
      </c>
      <c r="F189" s="9"/>
      <c r="G189" s="1" t="s">
        <v>58</v>
      </c>
      <c r="H189" s="1" t="s">
        <v>58</v>
      </c>
      <c r="I189" s="1" t="s">
        <v>777</v>
      </c>
      <c r="J189" s="38" t="s">
        <v>991</v>
      </c>
      <c r="K189" s="10"/>
      <c r="L189" s="54"/>
      <c r="M189" s="6" t="s">
        <v>65</v>
      </c>
      <c r="N189" s="5" t="s">
        <v>992</v>
      </c>
      <c r="O189" s="5"/>
      <c r="P189" s="5"/>
      <c r="Q189" s="5">
        <v>2011</v>
      </c>
      <c r="R189" s="5"/>
      <c r="S189" s="5"/>
      <c r="T189" s="5"/>
      <c r="U189" s="5"/>
      <c r="V189" s="5"/>
      <c r="W189" s="5" t="s">
        <v>42</v>
      </c>
      <c r="X189" s="5" t="s">
        <v>42</v>
      </c>
      <c r="Y189" s="5" t="s">
        <v>42</v>
      </c>
      <c r="Z189" s="12" t="s">
        <v>64</v>
      </c>
      <c r="AA189" s="1" t="s">
        <v>64</v>
      </c>
      <c r="AB189" s="65" t="s">
        <v>42</v>
      </c>
      <c r="AC189" s="5"/>
      <c r="AD189" s="5"/>
      <c r="AE189" s="9"/>
      <c r="AF189" s="5" t="s">
        <v>993</v>
      </c>
    </row>
    <row r="190" spans="1:32" s="26" customFormat="1" ht="12.75" x14ac:dyDescent="0.2">
      <c r="A190" s="49"/>
      <c r="B190" s="27"/>
      <c r="C190" s="27"/>
      <c r="D190" s="27"/>
      <c r="E190" s="2"/>
      <c r="F190" s="2"/>
      <c r="G190" s="2"/>
      <c r="H190" s="2"/>
      <c r="I190" s="2"/>
      <c r="J190" s="31">
        <v>683.9426121848104</v>
      </c>
      <c r="K190" s="31"/>
      <c r="L190" s="48"/>
      <c r="M190" s="27"/>
      <c r="N190" s="2"/>
      <c r="O190" s="2"/>
      <c r="P190" s="2"/>
      <c r="Q190" s="2"/>
      <c r="R190" s="2"/>
      <c r="S190" s="2"/>
      <c r="T190" s="2"/>
      <c r="U190" s="2"/>
      <c r="V190" s="2"/>
      <c r="W190" s="2"/>
      <c r="X190" s="2"/>
      <c r="Y190" s="50"/>
      <c r="Z190" s="2"/>
      <c r="AA190" s="27"/>
      <c r="AB190" s="27"/>
      <c r="AC190" s="50"/>
      <c r="AD190" s="50"/>
      <c r="AE190" s="2"/>
      <c r="AF190" s="2"/>
    </row>
    <row r="191" spans="1:32" s="1" customFormat="1" ht="178.5" x14ac:dyDescent="0.2">
      <c r="A191" s="65">
        <v>3.2010000000000001</v>
      </c>
      <c r="B191" s="66" t="s">
        <v>995</v>
      </c>
      <c r="C191" s="6" t="s">
        <v>897</v>
      </c>
      <c r="D191" s="5" t="s">
        <v>996</v>
      </c>
      <c r="E191" s="9" t="s">
        <v>997</v>
      </c>
      <c r="F191" s="9" t="s">
        <v>998</v>
      </c>
      <c r="G191" s="1" t="s">
        <v>149</v>
      </c>
      <c r="H191" s="1" t="s">
        <v>755</v>
      </c>
      <c r="I191" s="1" t="s">
        <v>999</v>
      </c>
      <c r="J191" s="38">
        <v>127.097558502022</v>
      </c>
      <c r="K191" s="39">
        <f>6595245.1*79%*64%</f>
        <v>3334555.9225599999</v>
      </c>
      <c r="L191" s="40">
        <f>J191*1000000/K191</f>
        <v>38.115287748554799</v>
      </c>
      <c r="M191" s="6" t="s">
        <v>65</v>
      </c>
      <c r="N191" s="5" t="s">
        <v>1000</v>
      </c>
      <c r="O191" s="5">
        <v>0</v>
      </c>
      <c r="P191" s="5" t="s">
        <v>553</v>
      </c>
      <c r="Q191" s="5">
        <v>1967</v>
      </c>
      <c r="R191" s="5" t="s">
        <v>1001</v>
      </c>
      <c r="S191" s="5"/>
      <c r="T191" s="5"/>
      <c r="U191" s="5"/>
      <c r="V191" s="5"/>
      <c r="W191" s="5" t="s">
        <v>42</v>
      </c>
      <c r="X191" s="5" t="s">
        <v>42</v>
      </c>
      <c r="Y191" s="5" t="s">
        <v>42</v>
      </c>
      <c r="Z191" s="41" t="s">
        <v>64</v>
      </c>
      <c r="AA191" s="41" t="s">
        <v>64</v>
      </c>
      <c r="AB191" s="65" t="s">
        <v>42</v>
      </c>
      <c r="AC191" s="5"/>
      <c r="AD191" s="5"/>
      <c r="AE191" s="9" t="s">
        <v>1002</v>
      </c>
      <c r="AF191" s="67" t="s">
        <v>1003</v>
      </c>
    </row>
    <row r="192" spans="1:32" s="1" customFormat="1" ht="191.25" x14ac:dyDescent="0.2">
      <c r="A192" s="65">
        <v>3.202</v>
      </c>
      <c r="B192" s="66" t="s">
        <v>1004</v>
      </c>
      <c r="C192" s="6" t="s">
        <v>897</v>
      </c>
      <c r="D192" s="5" t="s">
        <v>996</v>
      </c>
      <c r="E192" s="9" t="s">
        <v>1005</v>
      </c>
      <c r="F192" s="9" t="s">
        <v>998</v>
      </c>
      <c r="G192" s="1" t="s">
        <v>149</v>
      </c>
      <c r="H192" s="1" t="s">
        <v>755</v>
      </c>
      <c r="I192" s="1" t="s">
        <v>1006</v>
      </c>
      <c r="J192" s="38">
        <v>556.84505368278838</v>
      </c>
      <c r="K192" s="39">
        <f>4629636*1.00737977930481</f>
        <v>4663801.6919416031</v>
      </c>
      <c r="L192" s="40">
        <f>J192*1000000/K192</f>
        <v>119.39724080570122</v>
      </c>
      <c r="M192" s="6" t="s">
        <v>65</v>
      </c>
      <c r="N192" s="5" t="s">
        <v>1007</v>
      </c>
      <c r="O192" s="5">
        <v>0</v>
      </c>
      <c r="P192" s="5" t="s">
        <v>553</v>
      </c>
      <c r="Q192" s="5">
        <v>1967</v>
      </c>
      <c r="R192" s="5">
        <v>0</v>
      </c>
      <c r="S192" s="5"/>
      <c r="T192" s="5"/>
      <c r="U192" s="5"/>
      <c r="V192" s="5"/>
      <c r="W192" s="5" t="s">
        <v>42</v>
      </c>
      <c r="X192" s="5" t="s">
        <v>42</v>
      </c>
      <c r="Y192" s="5" t="s">
        <v>42</v>
      </c>
      <c r="Z192" s="41" t="s">
        <v>64</v>
      </c>
      <c r="AA192" s="41" t="s">
        <v>64</v>
      </c>
      <c r="AB192" s="65" t="s">
        <v>42</v>
      </c>
      <c r="AC192" s="5"/>
      <c r="AD192" s="5"/>
      <c r="AE192" s="9" t="s">
        <v>1008</v>
      </c>
      <c r="AF192" s="67" t="s">
        <v>1009</v>
      </c>
    </row>
    <row r="193" spans="1:32" s="1" customFormat="1" ht="12.75" x14ac:dyDescent="0.2">
      <c r="A193" s="8"/>
      <c r="E193" s="9"/>
      <c r="F193" s="9"/>
      <c r="J193" s="10"/>
      <c r="K193" s="10"/>
      <c r="L193" s="11"/>
      <c r="N193" s="12"/>
      <c r="O193" s="12"/>
      <c r="P193" s="12"/>
      <c r="Q193" s="12"/>
      <c r="R193" s="12"/>
      <c r="S193" s="12"/>
      <c r="T193" s="12"/>
      <c r="U193" s="12"/>
      <c r="V193" s="12"/>
      <c r="W193" s="12"/>
      <c r="X193" s="12"/>
      <c r="Y193" s="5"/>
      <c r="Z193" s="12"/>
      <c r="AB193" s="6"/>
      <c r="AC193" s="5"/>
      <c r="AD193" s="5"/>
      <c r="AE193" s="9"/>
      <c r="AF193" s="5"/>
    </row>
    <row r="194" spans="1:32" s="26" customFormat="1" ht="12.75" x14ac:dyDescent="0.2">
      <c r="A194" s="49"/>
      <c r="B194" s="27"/>
      <c r="C194" s="27"/>
      <c r="D194" s="27"/>
      <c r="E194" s="2"/>
      <c r="F194" s="2"/>
      <c r="G194" s="2"/>
      <c r="H194" s="2"/>
      <c r="I194" s="2"/>
      <c r="J194" s="31">
        <v>906.4531107543454</v>
      </c>
      <c r="K194" s="31"/>
      <c r="L194" s="48"/>
      <c r="M194" s="27"/>
      <c r="N194" s="2"/>
      <c r="O194" s="2"/>
      <c r="P194" s="2"/>
      <c r="Q194" s="2"/>
      <c r="R194" s="2"/>
      <c r="S194" s="2"/>
      <c r="T194" s="2"/>
      <c r="U194" s="2"/>
      <c r="V194" s="2"/>
      <c r="W194" s="2"/>
      <c r="X194" s="2"/>
      <c r="Y194" s="50"/>
      <c r="Z194" s="2"/>
      <c r="AA194" s="27"/>
      <c r="AB194" s="27"/>
      <c r="AC194" s="50"/>
      <c r="AD194" s="50"/>
      <c r="AE194" s="2"/>
      <c r="AF194" s="2"/>
    </row>
    <row r="195" spans="1:32" s="1" customFormat="1" ht="38.25" customHeight="1" x14ac:dyDescent="0.2">
      <c r="A195" s="65">
        <v>3.3010000000000002</v>
      </c>
      <c r="B195" s="66" t="s">
        <v>1011</v>
      </c>
      <c r="C195" s="6" t="s">
        <v>897</v>
      </c>
      <c r="D195" s="5" t="s">
        <v>1010</v>
      </c>
      <c r="E195" s="9" t="s">
        <v>1012</v>
      </c>
      <c r="F195" s="9" t="s">
        <v>1013</v>
      </c>
      <c r="G195" s="1" t="s">
        <v>149</v>
      </c>
      <c r="H195" s="1" t="s">
        <v>755</v>
      </c>
      <c r="I195" s="1" t="s">
        <v>777</v>
      </c>
      <c r="J195" s="38" t="s">
        <v>64</v>
      </c>
      <c r="K195" s="38"/>
      <c r="L195" s="40"/>
      <c r="M195" s="6" t="s">
        <v>65</v>
      </c>
      <c r="N195" s="5" t="s">
        <v>1014</v>
      </c>
      <c r="O195" s="5">
        <v>0</v>
      </c>
      <c r="P195" s="5" t="s">
        <v>1015</v>
      </c>
      <c r="Q195" s="5">
        <v>1967</v>
      </c>
      <c r="R195" s="5">
        <v>0</v>
      </c>
      <c r="S195" s="5"/>
      <c r="T195" s="5"/>
      <c r="U195" s="5"/>
      <c r="V195" s="5"/>
      <c r="W195" s="5" t="s">
        <v>42</v>
      </c>
      <c r="X195" s="5" t="s">
        <v>42</v>
      </c>
      <c r="Y195" s="5" t="s">
        <v>42</v>
      </c>
      <c r="Z195" s="41" t="s">
        <v>64</v>
      </c>
      <c r="AA195" s="41" t="s">
        <v>64</v>
      </c>
      <c r="AB195" s="65" t="s">
        <v>42</v>
      </c>
      <c r="AC195" s="5"/>
      <c r="AD195" s="5"/>
      <c r="AE195" s="9"/>
      <c r="AF195" s="67"/>
    </row>
    <row r="196" spans="1:32" s="1" customFormat="1" ht="40.5" customHeight="1" x14ac:dyDescent="0.2">
      <c r="A196" s="65">
        <v>3.302</v>
      </c>
      <c r="B196" s="66" t="s">
        <v>1016</v>
      </c>
      <c r="C196" s="6" t="s">
        <v>897</v>
      </c>
      <c r="D196" s="5" t="s">
        <v>1010</v>
      </c>
      <c r="E196" s="9" t="s">
        <v>1017</v>
      </c>
      <c r="F196" s="9"/>
      <c r="G196" s="1" t="s">
        <v>149</v>
      </c>
      <c r="H196" s="1" t="s">
        <v>755</v>
      </c>
      <c r="I196" s="1" t="s">
        <v>777</v>
      </c>
      <c r="J196" s="38">
        <v>636.86991240857469</v>
      </c>
      <c r="K196" s="38"/>
      <c r="L196" s="40"/>
      <c r="M196" s="6" t="s">
        <v>65</v>
      </c>
      <c r="N196" s="5" t="s">
        <v>1018</v>
      </c>
      <c r="O196" s="5">
        <v>0</v>
      </c>
      <c r="P196" s="5" t="s">
        <v>1019</v>
      </c>
      <c r="Q196" s="5">
        <v>1967</v>
      </c>
      <c r="R196" s="5" t="s">
        <v>1020</v>
      </c>
      <c r="S196" s="5"/>
      <c r="T196" s="5"/>
      <c r="U196" s="5"/>
      <c r="V196" s="5"/>
      <c r="W196" s="5" t="s">
        <v>42</v>
      </c>
      <c r="X196" s="5" t="s">
        <v>42</v>
      </c>
      <c r="Y196" s="5" t="s">
        <v>42</v>
      </c>
      <c r="Z196" s="41" t="s">
        <v>64</v>
      </c>
      <c r="AA196" s="41" t="s">
        <v>64</v>
      </c>
      <c r="AB196" s="65" t="s">
        <v>42</v>
      </c>
      <c r="AC196" s="5"/>
      <c r="AD196" s="5"/>
      <c r="AE196" s="9"/>
      <c r="AF196" s="67"/>
    </row>
    <row r="197" spans="1:32" s="1" customFormat="1" ht="63.75" x14ac:dyDescent="0.2">
      <c r="A197" s="65">
        <v>3.3029999999999999</v>
      </c>
      <c r="B197" s="66" t="s">
        <v>1021</v>
      </c>
      <c r="C197" s="6" t="s">
        <v>897</v>
      </c>
      <c r="D197" s="5" t="s">
        <v>1010</v>
      </c>
      <c r="E197" s="9" t="s">
        <v>1022</v>
      </c>
      <c r="F197" s="9"/>
      <c r="G197" s="1" t="s">
        <v>365</v>
      </c>
      <c r="H197" s="1" t="s">
        <v>366</v>
      </c>
      <c r="I197" s="1" t="s">
        <v>663</v>
      </c>
      <c r="J197" s="38">
        <v>100.11325455725989</v>
      </c>
      <c r="K197" s="38"/>
      <c r="L197" s="40"/>
      <c r="M197" s="6" t="s">
        <v>65</v>
      </c>
      <c r="N197" s="5" t="s">
        <v>1018</v>
      </c>
      <c r="O197" s="5">
        <v>0</v>
      </c>
      <c r="P197" s="5" t="s">
        <v>1023</v>
      </c>
      <c r="Q197" s="5">
        <v>1977</v>
      </c>
      <c r="R197" s="5">
        <v>1982</v>
      </c>
      <c r="S197" s="5"/>
      <c r="T197" s="5"/>
      <c r="U197" s="5"/>
      <c r="V197" s="5"/>
      <c r="W197" s="5" t="s">
        <v>42</v>
      </c>
      <c r="X197" s="5" t="s">
        <v>42</v>
      </c>
      <c r="Y197" s="5" t="s">
        <v>42</v>
      </c>
      <c r="Z197" s="41" t="s">
        <v>64</v>
      </c>
      <c r="AA197" s="41" t="s">
        <v>64</v>
      </c>
      <c r="AB197" s="65" t="s">
        <v>42</v>
      </c>
      <c r="AC197" s="5"/>
      <c r="AD197" s="5"/>
      <c r="AE197" s="9"/>
      <c r="AF197" s="67" t="s">
        <v>1024</v>
      </c>
    </row>
    <row r="198" spans="1:32" s="1" customFormat="1" ht="242.25" x14ac:dyDescent="0.2">
      <c r="A198" s="65">
        <v>3.3039999999999998</v>
      </c>
      <c r="B198" s="66" t="s">
        <v>1025</v>
      </c>
      <c r="C198" s="6" t="s">
        <v>897</v>
      </c>
      <c r="D198" s="5" t="s">
        <v>1010</v>
      </c>
      <c r="E198" s="9" t="s">
        <v>1026</v>
      </c>
      <c r="F198" s="9" t="s">
        <v>1027</v>
      </c>
      <c r="G198" s="1" t="s">
        <v>149</v>
      </c>
      <c r="H198" s="1" t="s">
        <v>755</v>
      </c>
      <c r="I198" s="1" t="s">
        <v>1028</v>
      </c>
      <c r="J198" s="38">
        <v>70.65403490710969</v>
      </c>
      <c r="K198" s="38"/>
      <c r="L198" s="40"/>
      <c r="M198" s="6" t="s">
        <v>65</v>
      </c>
      <c r="N198" s="5" t="s">
        <v>1018</v>
      </c>
      <c r="O198" s="5">
        <v>0</v>
      </c>
      <c r="P198" s="5" t="s">
        <v>1029</v>
      </c>
      <c r="Q198" s="5">
        <v>1967</v>
      </c>
      <c r="R198" s="5" t="s">
        <v>1030</v>
      </c>
      <c r="S198" s="5"/>
      <c r="T198" s="5"/>
      <c r="U198" s="5"/>
      <c r="V198" s="5"/>
      <c r="W198" s="5" t="s">
        <v>42</v>
      </c>
      <c r="X198" s="5" t="s">
        <v>42</v>
      </c>
      <c r="Y198" s="5" t="s">
        <v>42</v>
      </c>
      <c r="Z198" s="41" t="s">
        <v>64</v>
      </c>
      <c r="AA198" s="41" t="s">
        <v>64</v>
      </c>
      <c r="AB198" s="65" t="s">
        <v>42</v>
      </c>
      <c r="AC198" s="5"/>
      <c r="AD198" s="5"/>
      <c r="AE198" s="9"/>
      <c r="AF198" s="67" t="s">
        <v>1031</v>
      </c>
    </row>
    <row r="199" spans="1:32" s="1" customFormat="1" ht="114.75" x14ac:dyDescent="0.2">
      <c r="A199" s="65">
        <v>3.306</v>
      </c>
      <c r="B199" s="66" t="s">
        <v>1032</v>
      </c>
      <c r="C199" s="6" t="s">
        <v>897</v>
      </c>
      <c r="D199" s="5" t="s">
        <v>1010</v>
      </c>
      <c r="E199" s="9" t="s">
        <v>1033</v>
      </c>
      <c r="F199" s="9" t="s">
        <v>1034</v>
      </c>
      <c r="G199" s="1" t="s">
        <v>149</v>
      </c>
      <c r="H199" s="1" t="s">
        <v>755</v>
      </c>
      <c r="I199" s="1" t="s">
        <v>832</v>
      </c>
      <c r="J199" s="38">
        <v>65.005784850859584</v>
      </c>
      <c r="K199" s="38"/>
      <c r="L199" s="40"/>
      <c r="M199" s="6" t="s">
        <v>65</v>
      </c>
      <c r="N199" s="5" t="s">
        <v>1018</v>
      </c>
      <c r="O199" s="5">
        <v>0</v>
      </c>
      <c r="P199" s="5" t="s">
        <v>1029</v>
      </c>
      <c r="Q199" s="5">
        <v>1967</v>
      </c>
      <c r="R199" s="5" t="s">
        <v>1035</v>
      </c>
      <c r="S199" s="5"/>
      <c r="T199" s="5"/>
      <c r="U199" s="5"/>
      <c r="V199" s="5"/>
      <c r="W199" s="5" t="s">
        <v>42</v>
      </c>
      <c r="X199" s="5" t="s">
        <v>42</v>
      </c>
      <c r="Y199" s="5" t="s">
        <v>42</v>
      </c>
      <c r="Z199" s="41" t="s">
        <v>64</v>
      </c>
      <c r="AA199" s="41" t="s">
        <v>64</v>
      </c>
      <c r="AB199" s="65" t="s">
        <v>42</v>
      </c>
      <c r="AC199" s="5"/>
      <c r="AD199" s="5"/>
      <c r="AE199" s="9"/>
      <c r="AF199" s="67" t="s">
        <v>966</v>
      </c>
    </row>
    <row r="200" spans="1:32" s="1" customFormat="1" ht="157.5" x14ac:dyDescent="0.25">
      <c r="A200" s="65">
        <v>3.3079999999999998</v>
      </c>
      <c r="B200" s="66" t="s">
        <v>1036</v>
      </c>
      <c r="C200" s="6" t="s">
        <v>897</v>
      </c>
      <c r="D200" s="5" t="s">
        <v>1010</v>
      </c>
      <c r="E200" s="3" t="s">
        <v>1037</v>
      </c>
      <c r="F200" s="4" t="s">
        <v>1038</v>
      </c>
      <c r="G200" s="1" t="s">
        <v>384</v>
      </c>
      <c r="H200" s="1" t="s">
        <v>384</v>
      </c>
      <c r="I200" s="1" t="s">
        <v>749</v>
      </c>
      <c r="J200" s="38">
        <v>20.117244220900254</v>
      </c>
      <c r="K200" s="38"/>
      <c r="L200" s="40"/>
      <c r="M200" s="6" t="s">
        <v>65</v>
      </c>
      <c r="N200" s="5" t="s">
        <v>1039</v>
      </c>
      <c r="O200" s="5">
        <v>0</v>
      </c>
      <c r="P200" s="5" t="s">
        <v>1040</v>
      </c>
      <c r="Q200" s="5">
        <v>1967</v>
      </c>
      <c r="R200" s="5" t="s">
        <v>1041</v>
      </c>
      <c r="S200" s="5"/>
      <c r="T200" s="5"/>
      <c r="U200" s="5"/>
      <c r="V200" s="5"/>
      <c r="W200" s="5" t="s">
        <v>42</v>
      </c>
      <c r="X200" s="5" t="s">
        <v>42</v>
      </c>
      <c r="Y200" s="5" t="s">
        <v>42</v>
      </c>
      <c r="Z200" s="41" t="s">
        <v>64</v>
      </c>
      <c r="AA200" s="41" t="s">
        <v>64</v>
      </c>
      <c r="AB200" s="65" t="s">
        <v>42</v>
      </c>
      <c r="AC200" s="5"/>
      <c r="AD200" s="5"/>
      <c r="AE200" s="9"/>
      <c r="AF200" s="67" t="s">
        <v>1042</v>
      </c>
    </row>
    <row r="201" spans="1:32" s="1" customFormat="1" ht="165.75" x14ac:dyDescent="0.2">
      <c r="A201" s="65">
        <v>3.3090000000000002</v>
      </c>
      <c r="B201" s="66" t="s">
        <v>1043</v>
      </c>
      <c r="C201" s="6" t="s">
        <v>897</v>
      </c>
      <c r="D201" s="5" t="s">
        <v>1010</v>
      </c>
      <c r="E201" s="9" t="s">
        <v>1044</v>
      </c>
      <c r="F201" s="9" t="s">
        <v>1045</v>
      </c>
      <c r="G201" s="1" t="s">
        <v>149</v>
      </c>
      <c r="H201" s="1" t="s">
        <v>755</v>
      </c>
      <c r="I201" s="1" t="s">
        <v>749</v>
      </c>
      <c r="J201" s="38">
        <v>13.69287980964128</v>
      </c>
      <c r="K201" s="38"/>
      <c r="L201" s="40"/>
      <c r="M201" s="6" t="s">
        <v>65</v>
      </c>
      <c r="N201" s="5" t="s">
        <v>1046</v>
      </c>
      <c r="O201" s="5">
        <v>0</v>
      </c>
      <c r="P201" s="5" t="s">
        <v>1047</v>
      </c>
      <c r="Q201" s="5" t="s">
        <v>1048</v>
      </c>
      <c r="R201" s="5" t="s">
        <v>1030</v>
      </c>
      <c r="S201" s="5"/>
      <c r="T201" s="5"/>
      <c r="U201" s="5"/>
      <c r="V201" s="5"/>
      <c r="W201" s="5" t="s">
        <v>42</v>
      </c>
      <c r="X201" s="5" t="s">
        <v>42</v>
      </c>
      <c r="Y201" s="5" t="s">
        <v>42</v>
      </c>
      <c r="Z201" s="41" t="s">
        <v>64</v>
      </c>
      <c r="AA201" s="41" t="s">
        <v>64</v>
      </c>
      <c r="AB201" s="65" t="s">
        <v>42</v>
      </c>
      <c r="AC201" s="5"/>
      <c r="AD201" s="5"/>
      <c r="AE201" s="9"/>
      <c r="AF201" s="67" t="s">
        <v>1049</v>
      </c>
    </row>
    <row r="202" spans="1:32" s="1" customFormat="1" ht="63.75" x14ac:dyDescent="0.2">
      <c r="A202" s="65">
        <v>3.31</v>
      </c>
      <c r="B202" s="66" t="s">
        <v>1050</v>
      </c>
      <c r="C202" s="6" t="s">
        <v>897</v>
      </c>
      <c r="D202" s="5" t="s">
        <v>1010</v>
      </c>
      <c r="E202" s="9" t="s">
        <v>1051</v>
      </c>
      <c r="F202" s="9"/>
      <c r="G202" s="1" t="s">
        <v>149</v>
      </c>
      <c r="H202" s="1" t="s">
        <v>755</v>
      </c>
      <c r="J202" s="38" t="s">
        <v>64</v>
      </c>
      <c r="K202" s="38"/>
      <c r="L202" s="40"/>
      <c r="M202" s="6" t="s">
        <v>65</v>
      </c>
      <c r="N202" s="5" t="s">
        <v>1018</v>
      </c>
      <c r="O202" s="5">
        <v>0</v>
      </c>
      <c r="P202" s="5" t="s">
        <v>1029</v>
      </c>
      <c r="Q202" s="5">
        <v>1967</v>
      </c>
      <c r="R202" s="5" t="s">
        <v>1035</v>
      </c>
      <c r="S202" s="5"/>
      <c r="T202" s="5"/>
      <c r="U202" s="5"/>
      <c r="V202" s="5"/>
      <c r="W202" s="5" t="s">
        <v>42</v>
      </c>
      <c r="X202" s="5" t="s">
        <v>42</v>
      </c>
      <c r="Y202" s="5" t="s">
        <v>42</v>
      </c>
      <c r="Z202" s="41" t="s">
        <v>64</v>
      </c>
      <c r="AA202" s="41" t="s">
        <v>64</v>
      </c>
      <c r="AB202" s="65" t="s">
        <v>42</v>
      </c>
      <c r="AC202" s="5"/>
      <c r="AD202" s="5"/>
      <c r="AE202" s="9"/>
      <c r="AF202" s="67"/>
    </row>
    <row r="203" spans="1:32" s="26" customFormat="1" ht="12.75" x14ac:dyDescent="0.2">
      <c r="A203" s="49"/>
      <c r="B203" s="27"/>
      <c r="C203" s="27"/>
      <c r="D203" s="27"/>
      <c r="E203" s="2"/>
      <c r="F203" s="2"/>
      <c r="G203" s="2"/>
      <c r="H203" s="2"/>
      <c r="I203" s="2"/>
      <c r="J203" s="31">
        <v>1111.1326084337986</v>
      </c>
      <c r="K203" s="31"/>
      <c r="L203" s="48"/>
      <c r="M203" s="27"/>
      <c r="N203" s="2"/>
      <c r="O203" s="2"/>
      <c r="P203" s="2"/>
      <c r="Q203" s="2"/>
      <c r="R203" s="2"/>
      <c r="S203" s="2"/>
      <c r="T203" s="2"/>
      <c r="U203" s="2"/>
      <c r="V203" s="2"/>
      <c r="W203" s="2"/>
      <c r="X203" s="2"/>
      <c r="Y203" s="50"/>
      <c r="Z203" s="2"/>
      <c r="AA203" s="27"/>
      <c r="AB203" s="27"/>
      <c r="AC203" s="50"/>
      <c r="AD203" s="50"/>
      <c r="AE203" s="2"/>
      <c r="AF203" s="2"/>
    </row>
    <row r="204" spans="1:32" s="1" customFormat="1" ht="102" x14ac:dyDescent="0.2">
      <c r="A204" s="65">
        <v>3.4009999999999998</v>
      </c>
      <c r="B204" s="66" t="s">
        <v>1053</v>
      </c>
      <c r="C204" s="6" t="s">
        <v>897</v>
      </c>
      <c r="D204" s="5" t="s">
        <v>1052</v>
      </c>
      <c r="E204" s="9" t="s">
        <v>1054</v>
      </c>
      <c r="F204" s="9" t="s">
        <v>1055</v>
      </c>
      <c r="G204" s="1" t="s">
        <v>1056</v>
      </c>
      <c r="H204" s="1" t="s">
        <v>1057</v>
      </c>
      <c r="I204" s="1" t="s">
        <v>663</v>
      </c>
      <c r="J204" s="38">
        <v>318.12118723358935</v>
      </c>
      <c r="K204" s="39">
        <v>6595245.0999999996</v>
      </c>
      <c r="L204" s="40">
        <f>J204*1000000/K204</f>
        <v>48.234930227777184</v>
      </c>
      <c r="M204" s="6" t="s">
        <v>65</v>
      </c>
      <c r="N204" s="5" t="s">
        <v>1058</v>
      </c>
      <c r="O204" s="5">
        <v>0</v>
      </c>
      <c r="P204" s="5" t="s">
        <v>1059</v>
      </c>
      <c r="Q204" s="5" t="s">
        <v>1060</v>
      </c>
      <c r="R204" s="5" t="s">
        <v>1061</v>
      </c>
      <c r="S204" s="5"/>
      <c r="T204" s="5"/>
      <c r="U204" s="5"/>
      <c r="V204" s="5"/>
      <c r="W204" s="5" t="s">
        <v>42</v>
      </c>
      <c r="X204" s="5" t="s">
        <v>42</v>
      </c>
      <c r="Y204" s="5" t="s">
        <v>42</v>
      </c>
      <c r="Z204" s="41" t="s">
        <v>64</v>
      </c>
      <c r="AA204" s="41" t="s">
        <v>64</v>
      </c>
      <c r="AB204" s="65" t="s">
        <v>42</v>
      </c>
      <c r="AC204" s="5"/>
      <c r="AD204" s="5"/>
      <c r="AE204" s="9" t="s">
        <v>935</v>
      </c>
      <c r="AF204" s="67" t="s">
        <v>1062</v>
      </c>
    </row>
    <row r="205" spans="1:32" s="1" customFormat="1" ht="102" x14ac:dyDescent="0.2">
      <c r="A205" s="65">
        <v>3.4020000000000001</v>
      </c>
      <c r="B205" s="66" t="s">
        <v>1063</v>
      </c>
      <c r="C205" s="6" t="s">
        <v>897</v>
      </c>
      <c r="D205" s="5" t="s">
        <v>1052</v>
      </c>
      <c r="E205" s="9" t="s">
        <v>1064</v>
      </c>
      <c r="F205" s="9" t="s">
        <v>1065</v>
      </c>
      <c r="G205" s="1" t="s">
        <v>1056</v>
      </c>
      <c r="H205" s="1" t="s">
        <v>1057</v>
      </c>
      <c r="I205" s="1" t="s">
        <v>1006</v>
      </c>
      <c r="J205" s="38">
        <v>70.304808646101762</v>
      </c>
      <c r="K205" s="39">
        <v>6595245.0999999996</v>
      </c>
      <c r="L205" s="40">
        <f>J205*1000000/K205</f>
        <v>10.659923563129103</v>
      </c>
      <c r="M205" s="6" t="s">
        <v>65</v>
      </c>
      <c r="N205" s="5" t="s">
        <v>1066</v>
      </c>
      <c r="O205" s="5">
        <v>0</v>
      </c>
      <c r="P205" s="5" t="s">
        <v>1067</v>
      </c>
      <c r="Q205" s="5" t="s">
        <v>1060</v>
      </c>
      <c r="R205" s="5" t="s">
        <v>1068</v>
      </c>
      <c r="S205" s="5"/>
      <c r="T205" s="5"/>
      <c r="U205" s="5"/>
      <c r="V205" s="5"/>
      <c r="W205" s="5" t="s">
        <v>42</v>
      </c>
      <c r="X205" s="5" t="s">
        <v>42</v>
      </c>
      <c r="Y205" s="5" t="s">
        <v>42</v>
      </c>
      <c r="Z205" s="41" t="s">
        <v>64</v>
      </c>
      <c r="AA205" s="41" t="s">
        <v>64</v>
      </c>
      <c r="AB205" s="65" t="s">
        <v>42</v>
      </c>
      <c r="AC205" s="5"/>
      <c r="AD205" s="5"/>
      <c r="AE205" s="9" t="s">
        <v>935</v>
      </c>
      <c r="AF205" s="67" t="s">
        <v>1062</v>
      </c>
    </row>
    <row r="206" spans="1:32" s="1" customFormat="1" ht="102" x14ac:dyDescent="0.2">
      <c r="A206" s="65">
        <v>3.403</v>
      </c>
      <c r="B206" s="66" t="s">
        <v>1069</v>
      </c>
      <c r="C206" s="6" t="s">
        <v>897</v>
      </c>
      <c r="D206" s="5" t="s">
        <v>1052</v>
      </c>
      <c r="E206" s="9" t="s">
        <v>1070</v>
      </c>
      <c r="F206" s="9" t="s">
        <v>1071</v>
      </c>
      <c r="G206" s="1" t="s">
        <v>1056</v>
      </c>
      <c r="H206" s="1" t="s">
        <v>1057</v>
      </c>
      <c r="I206" s="1" t="s">
        <v>669</v>
      </c>
      <c r="J206" s="38">
        <v>201.8371642718605</v>
      </c>
      <c r="K206" s="39">
        <v>6595245.0999999996</v>
      </c>
      <c r="L206" s="40">
        <f>J206*1000000/K206</f>
        <v>30.60343644724599</v>
      </c>
      <c r="M206" s="6" t="s">
        <v>65</v>
      </c>
      <c r="N206" s="5" t="s">
        <v>1058</v>
      </c>
      <c r="O206" s="5">
        <v>0</v>
      </c>
      <c r="P206" s="5" t="s">
        <v>1072</v>
      </c>
      <c r="Q206" s="5" t="s">
        <v>1060</v>
      </c>
      <c r="R206" s="5" t="s">
        <v>1061</v>
      </c>
      <c r="S206" s="5"/>
      <c r="T206" s="5"/>
      <c r="U206" s="5"/>
      <c r="V206" s="5"/>
      <c r="W206" s="5" t="s">
        <v>42</v>
      </c>
      <c r="X206" s="5" t="s">
        <v>42</v>
      </c>
      <c r="Y206" s="5" t="s">
        <v>42</v>
      </c>
      <c r="Z206" s="41" t="s">
        <v>64</v>
      </c>
      <c r="AA206" s="41" t="s">
        <v>64</v>
      </c>
      <c r="AB206" s="65" t="s">
        <v>42</v>
      </c>
      <c r="AC206" s="5"/>
      <c r="AD206" s="5"/>
      <c r="AE206" s="9" t="s">
        <v>935</v>
      </c>
      <c r="AF206" s="67" t="s">
        <v>1062</v>
      </c>
    </row>
    <row r="207" spans="1:32" s="1" customFormat="1" ht="102" x14ac:dyDescent="0.2">
      <c r="A207" s="65">
        <v>3.4039999999999999</v>
      </c>
      <c r="B207" s="66" t="s">
        <v>1073</v>
      </c>
      <c r="C207" s="6" t="s">
        <v>897</v>
      </c>
      <c r="D207" s="5" t="s">
        <v>1052</v>
      </c>
      <c r="E207" s="9" t="s">
        <v>1074</v>
      </c>
      <c r="F207" s="9" t="s">
        <v>1075</v>
      </c>
      <c r="G207" s="1" t="s">
        <v>1056</v>
      </c>
      <c r="H207" s="1" t="s">
        <v>1057</v>
      </c>
      <c r="I207" s="1" t="s">
        <v>669</v>
      </c>
      <c r="J207" s="38">
        <v>14.375000000000002</v>
      </c>
      <c r="K207" s="39">
        <v>6595245.0999999996</v>
      </c>
      <c r="L207" s="40">
        <f>J207*1000000/K207</f>
        <v>2.1796005731462507</v>
      </c>
      <c r="M207" s="6" t="s">
        <v>65</v>
      </c>
      <c r="N207" s="5" t="s">
        <v>1058</v>
      </c>
      <c r="O207" s="5">
        <v>0</v>
      </c>
      <c r="P207" s="5" t="s">
        <v>1072</v>
      </c>
      <c r="Q207" s="5" t="s">
        <v>1076</v>
      </c>
      <c r="R207" s="5" t="s">
        <v>1061</v>
      </c>
      <c r="S207" s="5"/>
      <c r="T207" s="5"/>
      <c r="U207" s="5"/>
      <c r="V207" s="5"/>
      <c r="W207" s="5" t="s">
        <v>42</v>
      </c>
      <c r="X207" s="5" t="s">
        <v>42</v>
      </c>
      <c r="Y207" s="5" t="s">
        <v>42</v>
      </c>
      <c r="Z207" s="41" t="s">
        <v>64</v>
      </c>
      <c r="AA207" s="41" t="s">
        <v>64</v>
      </c>
      <c r="AB207" s="65" t="s">
        <v>42</v>
      </c>
      <c r="AC207" s="5"/>
      <c r="AD207" s="5"/>
      <c r="AE207" s="9" t="s">
        <v>935</v>
      </c>
      <c r="AF207" s="67" t="s">
        <v>1077</v>
      </c>
    </row>
    <row r="208" spans="1:32" s="1" customFormat="1" ht="178.5" x14ac:dyDescent="0.2">
      <c r="A208" s="65">
        <v>3.4049999999999998</v>
      </c>
      <c r="B208" s="66" t="s">
        <v>1078</v>
      </c>
      <c r="C208" s="6" t="s">
        <v>897</v>
      </c>
      <c r="D208" s="5" t="s">
        <v>1052</v>
      </c>
      <c r="E208" s="9" t="s">
        <v>1079</v>
      </c>
      <c r="F208" s="9" t="s">
        <v>1080</v>
      </c>
      <c r="G208" s="1" t="s">
        <v>161</v>
      </c>
      <c r="H208" s="1" t="s">
        <v>161</v>
      </c>
      <c r="I208" s="1" t="s">
        <v>669</v>
      </c>
      <c r="J208" s="38" t="s">
        <v>64</v>
      </c>
      <c r="K208" s="38"/>
      <c r="L208" s="40"/>
      <c r="M208" s="6" t="s">
        <v>65</v>
      </c>
      <c r="N208" s="5" t="s">
        <v>1081</v>
      </c>
      <c r="O208" s="5">
        <v>0</v>
      </c>
      <c r="P208" s="5" t="s">
        <v>1082</v>
      </c>
      <c r="Q208" s="5">
        <v>1977</v>
      </c>
      <c r="R208" s="5">
        <v>0</v>
      </c>
      <c r="S208" s="5"/>
      <c r="T208" s="5"/>
      <c r="U208" s="5"/>
      <c r="V208" s="5"/>
      <c r="W208" s="5" t="s">
        <v>42</v>
      </c>
      <c r="X208" s="5" t="s">
        <v>42</v>
      </c>
      <c r="Y208" s="5" t="s">
        <v>42</v>
      </c>
      <c r="Z208" s="41" t="s">
        <v>64</v>
      </c>
      <c r="AA208" s="41" t="s">
        <v>64</v>
      </c>
      <c r="AB208" s="65" t="s">
        <v>42</v>
      </c>
      <c r="AC208" s="5"/>
      <c r="AD208" s="5"/>
      <c r="AE208" s="9"/>
      <c r="AF208" s="67"/>
    </row>
    <row r="209" spans="1:32" s="1" customFormat="1" ht="127.5" x14ac:dyDescent="0.2">
      <c r="A209" s="65">
        <v>3.4060000000000001</v>
      </c>
      <c r="B209" s="66" t="s">
        <v>1083</v>
      </c>
      <c r="C209" s="6" t="s">
        <v>897</v>
      </c>
      <c r="D209" s="5" t="s">
        <v>1052</v>
      </c>
      <c r="E209" s="9" t="s">
        <v>1084</v>
      </c>
      <c r="F209" s="9" t="s">
        <v>1085</v>
      </c>
      <c r="G209" s="1" t="s">
        <v>105</v>
      </c>
      <c r="H209" s="1" t="s">
        <v>106</v>
      </c>
      <c r="I209" s="1" t="s">
        <v>889</v>
      </c>
      <c r="J209" s="38">
        <v>13.64988252438441</v>
      </c>
      <c r="K209" s="38"/>
      <c r="L209" s="40"/>
      <c r="M209" s="6" t="s">
        <v>65</v>
      </c>
      <c r="N209" s="5" t="s">
        <v>1086</v>
      </c>
      <c r="O209" s="5">
        <v>0</v>
      </c>
      <c r="P209" s="5" t="s">
        <v>1087</v>
      </c>
      <c r="Q209" s="5">
        <v>1967</v>
      </c>
      <c r="R209" s="5">
        <v>0</v>
      </c>
      <c r="S209" s="5"/>
      <c r="T209" s="5"/>
      <c r="U209" s="5"/>
      <c r="V209" s="5"/>
      <c r="W209" s="5" t="s">
        <v>42</v>
      </c>
      <c r="X209" s="5" t="s">
        <v>42</v>
      </c>
      <c r="Y209" s="5" t="s">
        <v>42</v>
      </c>
      <c r="Z209" s="41" t="s">
        <v>64</v>
      </c>
      <c r="AA209" s="41" t="s">
        <v>64</v>
      </c>
      <c r="AB209" s="65" t="s">
        <v>42</v>
      </c>
      <c r="AC209" s="5"/>
      <c r="AD209" s="5"/>
      <c r="AE209" s="9"/>
      <c r="AF209" s="67" t="s">
        <v>966</v>
      </c>
    </row>
    <row r="210" spans="1:32" s="1" customFormat="1" ht="89.25" x14ac:dyDescent="0.2">
      <c r="A210" s="65">
        <v>3.407</v>
      </c>
      <c r="B210" s="66" t="s">
        <v>1088</v>
      </c>
      <c r="C210" s="6" t="s">
        <v>897</v>
      </c>
      <c r="D210" s="5" t="s">
        <v>1052</v>
      </c>
      <c r="E210" s="9" t="s">
        <v>1089</v>
      </c>
      <c r="F210" s="9" t="s">
        <v>1090</v>
      </c>
      <c r="G210" s="1" t="s">
        <v>105</v>
      </c>
      <c r="H210" s="1" t="s">
        <v>106</v>
      </c>
      <c r="I210" s="1" t="s">
        <v>1091</v>
      </c>
      <c r="J210" s="38">
        <v>1.3047668464925357</v>
      </c>
      <c r="K210" s="38"/>
      <c r="L210" s="40"/>
      <c r="M210" s="6" t="s">
        <v>65</v>
      </c>
      <c r="N210" s="5" t="s">
        <v>1092</v>
      </c>
      <c r="O210" s="5">
        <v>0</v>
      </c>
      <c r="P210" s="5" t="s">
        <v>1093</v>
      </c>
      <c r="Q210" s="5">
        <v>1967</v>
      </c>
      <c r="R210" s="5" t="s">
        <v>1094</v>
      </c>
      <c r="S210" s="5"/>
      <c r="T210" s="5"/>
      <c r="U210" s="5"/>
      <c r="V210" s="5"/>
      <c r="W210" s="5" t="s">
        <v>42</v>
      </c>
      <c r="X210" s="5" t="s">
        <v>42</v>
      </c>
      <c r="Y210" s="5" t="s">
        <v>42</v>
      </c>
      <c r="Z210" s="41" t="s">
        <v>64</v>
      </c>
      <c r="AA210" s="41" t="s">
        <v>64</v>
      </c>
      <c r="AB210" s="65" t="s">
        <v>42</v>
      </c>
      <c r="AC210" s="5"/>
      <c r="AD210" s="5"/>
      <c r="AE210" s="9"/>
      <c r="AF210" s="67" t="s">
        <v>1095</v>
      </c>
    </row>
    <row r="211" spans="1:32" s="1" customFormat="1" ht="140.25" x14ac:dyDescent="0.2">
      <c r="A211" s="65">
        <v>3.4079999999999999</v>
      </c>
      <c r="B211" s="66" t="s">
        <v>1096</v>
      </c>
      <c r="C211" s="6" t="s">
        <v>897</v>
      </c>
      <c r="D211" s="5" t="s">
        <v>1052</v>
      </c>
      <c r="E211" s="9" t="s">
        <v>1097</v>
      </c>
      <c r="F211" s="9" t="s">
        <v>1098</v>
      </c>
      <c r="G211" s="1" t="s">
        <v>130</v>
      </c>
      <c r="H211" s="1" t="s">
        <v>106</v>
      </c>
      <c r="I211" s="1" t="s">
        <v>832</v>
      </c>
      <c r="J211" s="38">
        <v>57.42940057775958</v>
      </c>
      <c r="K211" s="39">
        <f>1569016.57453699*1.01329870167382</f>
        <v>1589882.4578830362</v>
      </c>
      <c r="L211" s="40">
        <f>J211*1000000/K211</f>
        <v>36.12179019462112</v>
      </c>
      <c r="M211" s="6" t="s">
        <v>65</v>
      </c>
      <c r="N211" s="5" t="s">
        <v>964</v>
      </c>
      <c r="O211" s="5">
        <v>0</v>
      </c>
      <c r="P211" s="5" t="s">
        <v>965</v>
      </c>
      <c r="Q211" s="5">
        <v>1967</v>
      </c>
      <c r="R211" s="5">
        <v>0</v>
      </c>
      <c r="S211" s="5"/>
      <c r="T211" s="5"/>
      <c r="U211" s="5"/>
      <c r="V211" s="5"/>
      <c r="W211" s="5" t="s">
        <v>42</v>
      </c>
      <c r="X211" s="5" t="s">
        <v>42</v>
      </c>
      <c r="Y211" s="5" t="s">
        <v>42</v>
      </c>
      <c r="Z211" s="41" t="s">
        <v>64</v>
      </c>
      <c r="AA211" s="41" t="s">
        <v>64</v>
      </c>
      <c r="AB211" s="65" t="s">
        <v>42</v>
      </c>
      <c r="AC211" s="5"/>
      <c r="AD211" s="5"/>
      <c r="AE211" s="9" t="s">
        <v>1099</v>
      </c>
      <c r="AF211" s="67" t="s">
        <v>1100</v>
      </c>
    </row>
    <row r="212" spans="1:32" s="1" customFormat="1" ht="127.5" x14ac:dyDescent="0.2">
      <c r="A212" s="65">
        <v>3.4089999999999998</v>
      </c>
      <c r="B212" s="66" t="s">
        <v>1101</v>
      </c>
      <c r="C212" s="6" t="s">
        <v>897</v>
      </c>
      <c r="D212" s="5" t="s">
        <v>1052</v>
      </c>
      <c r="E212" s="9" t="s">
        <v>1102</v>
      </c>
      <c r="F212" s="9" t="s">
        <v>1103</v>
      </c>
      <c r="G212" s="1" t="s">
        <v>105</v>
      </c>
      <c r="H212" s="1" t="s">
        <v>106</v>
      </c>
      <c r="I212" s="1" t="s">
        <v>832</v>
      </c>
      <c r="J212" s="38" t="s">
        <v>64</v>
      </c>
      <c r="K212" s="38"/>
      <c r="L212" s="40"/>
      <c r="M212" s="6" t="s">
        <v>65</v>
      </c>
      <c r="N212" s="5" t="s">
        <v>964</v>
      </c>
      <c r="O212" s="5">
        <v>0</v>
      </c>
      <c r="P212" s="5" t="s">
        <v>965</v>
      </c>
      <c r="Q212" s="5">
        <v>1967</v>
      </c>
      <c r="R212" s="5">
        <v>0</v>
      </c>
      <c r="S212" s="5"/>
      <c r="T212" s="5"/>
      <c r="U212" s="5"/>
      <c r="V212" s="5"/>
      <c r="W212" s="5" t="s">
        <v>42</v>
      </c>
      <c r="X212" s="5" t="s">
        <v>42</v>
      </c>
      <c r="Y212" s="5" t="s">
        <v>42</v>
      </c>
      <c r="Z212" s="41" t="s">
        <v>64</v>
      </c>
      <c r="AA212" s="41" t="s">
        <v>64</v>
      </c>
      <c r="AB212" s="65" t="s">
        <v>42</v>
      </c>
      <c r="AC212" s="5"/>
      <c r="AD212" s="5"/>
      <c r="AE212" s="9"/>
      <c r="AF212" s="67"/>
    </row>
    <row r="213" spans="1:32" s="1" customFormat="1" ht="76.5" x14ac:dyDescent="0.2">
      <c r="A213" s="65">
        <v>3.41</v>
      </c>
      <c r="B213" s="66" t="s">
        <v>1104</v>
      </c>
      <c r="C213" s="6" t="s">
        <v>897</v>
      </c>
      <c r="D213" s="5" t="s">
        <v>1052</v>
      </c>
      <c r="E213" s="9" t="s">
        <v>1105</v>
      </c>
      <c r="F213" s="9" t="s">
        <v>1106</v>
      </c>
      <c r="G213" s="1" t="s">
        <v>149</v>
      </c>
      <c r="H213" s="1" t="s">
        <v>755</v>
      </c>
      <c r="I213" s="1" t="s">
        <v>777</v>
      </c>
      <c r="J213" s="38">
        <v>208.4637939112896</v>
      </c>
      <c r="K213" s="38"/>
      <c r="L213" s="40"/>
      <c r="M213" s="6" t="s">
        <v>65</v>
      </c>
      <c r="N213" s="5" t="s">
        <v>1107</v>
      </c>
      <c r="O213" s="5">
        <v>0</v>
      </c>
      <c r="P213" s="5" t="s">
        <v>1108</v>
      </c>
      <c r="Q213" s="5">
        <v>1967</v>
      </c>
      <c r="R213" s="5" t="s">
        <v>1109</v>
      </c>
      <c r="S213" s="5"/>
      <c r="T213" s="5"/>
      <c r="U213" s="5"/>
      <c r="V213" s="5"/>
      <c r="W213" s="5" t="s">
        <v>42</v>
      </c>
      <c r="X213" s="5" t="s">
        <v>42</v>
      </c>
      <c r="Y213" s="5" t="s">
        <v>42</v>
      </c>
      <c r="Z213" s="41" t="s">
        <v>64</v>
      </c>
      <c r="AA213" s="41" t="s">
        <v>64</v>
      </c>
      <c r="AB213" s="65" t="s">
        <v>42</v>
      </c>
      <c r="AC213" s="5"/>
      <c r="AD213" s="5"/>
      <c r="AE213" s="9"/>
      <c r="AF213" s="67" t="s">
        <v>966</v>
      </c>
    </row>
    <row r="214" spans="1:32" s="1" customFormat="1" ht="89.25" x14ac:dyDescent="0.2">
      <c r="A214" s="65">
        <v>3.411</v>
      </c>
      <c r="B214" s="66" t="s">
        <v>1110</v>
      </c>
      <c r="C214" s="6" t="s">
        <v>897</v>
      </c>
      <c r="D214" s="5" t="s">
        <v>1052</v>
      </c>
      <c r="E214" s="9" t="s">
        <v>1111</v>
      </c>
      <c r="F214" s="9" t="s">
        <v>1112</v>
      </c>
      <c r="G214" s="1" t="s">
        <v>149</v>
      </c>
      <c r="H214" s="1" t="s">
        <v>755</v>
      </c>
      <c r="I214" s="1" t="s">
        <v>777</v>
      </c>
      <c r="J214" s="38" t="s">
        <v>64</v>
      </c>
      <c r="K214" s="38"/>
      <c r="L214" s="40"/>
      <c r="M214" s="6" t="s">
        <v>65</v>
      </c>
      <c r="N214" s="5" t="s">
        <v>1113</v>
      </c>
      <c r="O214" s="5">
        <v>0</v>
      </c>
      <c r="P214" s="5" t="s">
        <v>1114</v>
      </c>
      <c r="Q214" s="5">
        <v>1979</v>
      </c>
      <c r="R214" s="5">
        <v>1982</v>
      </c>
      <c r="S214" s="5"/>
      <c r="T214" s="5"/>
      <c r="U214" s="5"/>
      <c r="V214" s="5"/>
      <c r="W214" s="5" t="s">
        <v>42</v>
      </c>
      <c r="X214" s="5" t="s">
        <v>42</v>
      </c>
      <c r="Y214" s="5" t="s">
        <v>42</v>
      </c>
      <c r="Z214" s="41" t="s">
        <v>64</v>
      </c>
      <c r="AA214" s="41" t="s">
        <v>64</v>
      </c>
      <c r="AB214" s="65" t="s">
        <v>42</v>
      </c>
      <c r="AC214" s="5"/>
      <c r="AD214" s="5"/>
      <c r="AE214" s="9"/>
      <c r="AF214" s="67"/>
    </row>
    <row r="215" spans="1:32" s="1" customFormat="1" ht="178.5" x14ac:dyDescent="0.2">
      <c r="A215" s="65">
        <v>3.4119999999999999</v>
      </c>
      <c r="B215" s="66" t="s">
        <v>1115</v>
      </c>
      <c r="C215" s="6" t="s">
        <v>897</v>
      </c>
      <c r="D215" s="5" t="s">
        <v>1052</v>
      </c>
      <c r="E215" s="9" t="s">
        <v>1116</v>
      </c>
      <c r="F215" s="9" t="s">
        <v>1117</v>
      </c>
      <c r="G215" s="1" t="s">
        <v>901</v>
      </c>
      <c r="H215" s="1" t="s">
        <v>902</v>
      </c>
      <c r="I215" s="1" t="s">
        <v>874</v>
      </c>
      <c r="J215" s="38">
        <v>173.61191565812027</v>
      </c>
      <c r="K215" s="38"/>
      <c r="L215" s="40"/>
      <c r="M215" s="6" t="s">
        <v>65</v>
      </c>
      <c r="N215" s="5" t="s">
        <v>1118</v>
      </c>
      <c r="O215" s="5">
        <v>0</v>
      </c>
      <c r="P215" s="5" t="s">
        <v>1119</v>
      </c>
      <c r="Q215" s="5">
        <v>1967</v>
      </c>
      <c r="R215" s="5">
        <v>1998</v>
      </c>
      <c r="S215" s="5"/>
      <c r="T215" s="5"/>
      <c r="U215" s="5"/>
      <c r="V215" s="5"/>
      <c r="W215" s="5" t="s">
        <v>42</v>
      </c>
      <c r="X215" s="5" t="s">
        <v>42</v>
      </c>
      <c r="Y215" s="5" t="s">
        <v>42</v>
      </c>
      <c r="Z215" s="41" t="s">
        <v>64</v>
      </c>
      <c r="AA215" s="41" t="s">
        <v>64</v>
      </c>
      <c r="AB215" s="65" t="s">
        <v>42</v>
      </c>
      <c r="AC215" s="5"/>
      <c r="AD215" s="5"/>
      <c r="AE215" s="9"/>
      <c r="AF215" s="67" t="s">
        <v>1120</v>
      </c>
    </row>
    <row r="216" spans="1:32" s="1" customFormat="1" ht="140.25" x14ac:dyDescent="0.2">
      <c r="A216" s="65">
        <v>3.4169999999999998</v>
      </c>
      <c r="B216" s="66" t="s">
        <v>1121</v>
      </c>
      <c r="C216" s="6" t="s">
        <v>897</v>
      </c>
      <c r="D216" s="5" t="s">
        <v>1052</v>
      </c>
      <c r="E216" s="9" t="s">
        <v>1122</v>
      </c>
      <c r="F216" s="9" t="s">
        <v>1123</v>
      </c>
      <c r="G216" s="1" t="s">
        <v>224</v>
      </c>
      <c r="H216" s="1" t="s">
        <v>224</v>
      </c>
      <c r="I216" s="1" t="s">
        <v>1124</v>
      </c>
      <c r="J216" s="38" t="s">
        <v>64</v>
      </c>
      <c r="K216" s="38"/>
      <c r="L216" s="40"/>
      <c r="M216" s="6" t="s">
        <v>65</v>
      </c>
      <c r="N216" s="5" t="s">
        <v>1125</v>
      </c>
      <c r="O216" s="5">
        <v>0</v>
      </c>
      <c r="P216" s="5" t="s">
        <v>1126</v>
      </c>
      <c r="Q216" s="5">
        <v>1990</v>
      </c>
      <c r="R216" s="5">
        <v>0</v>
      </c>
      <c r="S216" s="5"/>
      <c r="T216" s="5"/>
      <c r="U216" s="5"/>
      <c r="V216" s="5"/>
      <c r="W216" s="5" t="s">
        <v>42</v>
      </c>
      <c r="X216" s="5" t="s">
        <v>42</v>
      </c>
      <c r="Y216" s="5" t="s">
        <v>42</v>
      </c>
      <c r="Z216" s="41" t="s">
        <v>64</v>
      </c>
      <c r="AA216" s="41" t="s">
        <v>64</v>
      </c>
      <c r="AB216" s="65" t="s">
        <v>42</v>
      </c>
      <c r="AC216" s="5"/>
      <c r="AD216" s="5"/>
      <c r="AE216" s="9"/>
      <c r="AF216" s="67"/>
    </row>
    <row r="217" spans="1:32" s="1" customFormat="1" ht="153" x14ac:dyDescent="0.2">
      <c r="A217" s="65">
        <v>3.4180000000000001</v>
      </c>
      <c r="B217" s="66" t="s">
        <v>1127</v>
      </c>
      <c r="C217" s="6" t="s">
        <v>897</v>
      </c>
      <c r="D217" s="5" t="s">
        <v>1052</v>
      </c>
      <c r="E217" s="9" t="s">
        <v>1128</v>
      </c>
      <c r="F217" s="9" t="s">
        <v>1129</v>
      </c>
      <c r="G217" s="1" t="s">
        <v>149</v>
      </c>
      <c r="H217" s="1" t="s">
        <v>755</v>
      </c>
      <c r="I217" s="1" t="s">
        <v>1124</v>
      </c>
      <c r="J217" s="38">
        <v>0.75743896454815229</v>
      </c>
      <c r="K217" s="38"/>
      <c r="L217" s="40"/>
      <c r="M217" s="6" t="s">
        <v>65</v>
      </c>
      <c r="N217" s="5" t="s">
        <v>1130</v>
      </c>
      <c r="O217" s="5">
        <v>0</v>
      </c>
      <c r="P217" s="5" t="s">
        <v>630</v>
      </c>
      <c r="Q217" s="5">
        <v>1967</v>
      </c>
      <c r="R217" s="5">
        <v>0</v>
      </c>
      <c r="S217" s="5"/>
      <c r="T217" s="5"/>
      <c r="U217" s="5"/>
      <c r="V217" s="5"/>
      <c r="W217" s="5" t="s">
        <v>42</v>
      </c>
      <c r="X217" s="5" t="s">
        <v>42</v>
      </c>
      <c r="Y217" s="5" t="s">
        <v>42</v>
      </c>
      <c r="Z217" s="41" t="s">
        <v>64</v>
      </c>
      <c r="AA217" s="41" t="s">
        <v>64</v>
      </c>
      <c r="AB217" s="65" t="s">
        <v>42</v>
      </c>
      <c r="AC217" s="5"/>
      <c r="AD217" s="5"/>
      <c r="AE217" s="9"/>
      <c r="AF217" s="67" t="s">
        <v>1131</v>
      </c>
    </row>
    <row r="218" spans="1:32" s="1" customFormat="1" ht="191.25" x14ac:dyDescent="0.2">
      <c r="A218" s="65">
        <v>3.419</v>
      </c>
      <c r="B218" s="66" t="s">
        <v>1132</v>
      </c>
      <c r="C218" s="6" t="s">
        <v>897</v>
      </c>
      <c r="D218" s="5" t="s">
        <v>1052</v>
      </c>
      <c r="E218" s="9" t="s">
        <v>1133</v>
      </c>
      <c r="F218" s="9" t="s">
        <v>1134</v>
      </c>
      <c r="G218" s="1" t="s">
        <v>224</v>
      </c>
      <c r="H218" s="1" t="s">
        <v>224</v>
      </c>
      <c r="I218" s="1" t="s">
        <v>1124</v>
      </c>
      <c r="J218" s="38">
        <v>51.277249799652573</v>
      </c>
      <c r="K218" s="38"/>
      <c r="L218" s="40"/>
      <c r="M218" s="6" t="s">
        <v>65</v>
      </c>
      <c r="N218" s="5" t="s">
        <v>1135</v>
      </c>
      <c r="O218" s="5">
        <v>0</v>
      </c>
      <c r="P218" s="5" t="s">
        <v>1136</v>
      </c>
      <c r="Q218" s="5">
        <v>1967</v>
      </c>
      <c r="R218" s="5" t="s">
        <v>1137</v>
      </c>
      <c r="S218" s="5"/>
      <c r="T218" s="5"/>
      <c r="U218" s="5"/>
      <c r="V218" s="5"/>
      <c r="W218" s="5" t="s">
        <v>42</v>
      </c>
      <c r="X218" s="5" t="s">
        <v>42</v>
      </c>
      <c r="Y218" s="5" t="s">
        <v>42</v>
      </c>
      <c r="Z218" s="41" t="s">
        <v>64</v>
      </c>
      <c r="AA218" s="41" t="s">
        <v>64</v>
      </c>
      <c r="AB218" s="65" t="s">
        <v>42</v>
      </c>
      <c r="AC218" s="5"/>
      <c r="AD218" s="5"/>
      <c r="AE218" s="9"/>
      <c r="AF218" s="67" t="s">
        <v>1138</v>
      </c>
    </row>
    <row r="219" spans="1:32" s="1" customFormat="1" ht="165.75" x14ac:dyDescent="0.2">
      <c r="A219" s="65">
        <v>3.42</v>
      </c>
      <c r="B219" s="66" t="s">
        <v>1139</v>
      </c>
      <c r="C219" s="6" t="s">
        <v>897</v>
      </c>
      <c r="D219" s="5" t="s">
        <v>1052</v>
      </c>
      <c r="E219" s="9" t="s">
        <v>1140</v>
      </c>
      <c r="F219" s="9" t="s">
        <v>1141</v>
      </c>
      <c r="G219" s="1" t="s">
        <v>224</v>
      </c>
      <c r="H219" s="1" t="s">
        <v>224</v>
      </c>
      <c r="I219" s="1" t="s">
        <v>874</v>
      </c>
      <c r="J219" s="38" t="s">
        <v>64</v>
      </c>
      <c r="K219" s="38"/>
      <c r="L219" s="40"/>
      <c r="M219" s="6" t="s">
        <v>65</v>
      </c>
      <c r="N219" s="5" t="s">
        <v>1142</v>
      </c>
      <c r="O219" s="5">
        <v>0</v>
      </c>
      <c r="P219" s="5" t="s">
        <v>1143</v>
      </c>
      <c r="Q219" s="5">
        <v>1973</v>
      </c>
      <c r="R219" s="5">
        <v>1997</v>
      </c>
      <c r="S219" s="5"/>
      <c r="T219" s="5"/>
      <c r="U219" s="5"/>
      <c r="V219" s="5"/>
      <c r="W219" s="5" t="s">
        <v>42</v>
      </c>
      <c r="X219" s="5" t="s">
        <v>42</v>
      </c>
      <c r="Y219" s="5" t="s">
        <v>42</v>
      </c>
      <c r="Z219" s="41" t="s">
        <v>64</v>
      </c>
      <c r="AA219" s="41" t="s">
        <v>64</v>
      </c>
      <c r="AB219" s="65" t="s">
        <v>42</v>
      </c>
      <c r="AC219" s="5"/>
      <c r="AD219" s="5"/>
      <c r="AE219" s="9"/>
      <c r="AF219" s="67"/>
    </row>
    <row r="220" spans="1:32" s="1" customFormat="1" ht="153" x14ac:dyDescent="0.2">
      <c r="A220" s="65">
        <v>3.4209999999999998</v>
      </c>
      <c r="B220" s="66" t="s">
        <v>1144</v>
      </c>
      <c r="C220" s="6" t="s">
        <v>897</v>
      </c>
      <c r="D220" s="5" t="s">
        <v>1052</v>
      </c>
      <c r="E220" s="9" t="s">
        <v>1145</v>
      </c>
      <c r="F220" s="9" t="s">
        <v>1146</v>
      </c>
      <c r="G220" s="1" t="s">
        <v>149</v>
      </c>
      <c r="H220" s="1" t="s">
        <v>755</v>
      </c>
      <c r="I220" s="1" t="s">
        <v>832</v>
      </c>
      <c r="J220" s="38" t="s">
        <v>64</v>
      </c>
      <c r="K220" s="38"/>
      <c r="L220" s="40"/>
      <c r="M220" s="6" t="s">
        <v>65</v>
      </c>
      <c r="N220" s="5" t="s">
        <v>964</v>
      </c>
      <c r="O220" s="5">
        <v>0</v>
      </c>
      <c r="P220" s="5" t="s">
        <v>965</v>
      </c>
      <c r="Q220" s="5">
        <v>1967</v>
      </c>
      <c r="R220" s="5">
        <v>0</v>
      </c>
      <c r="S220" s="5"/>
      <c r="T220" s="5"/>
      <c r="U220" s="5"/>
      <c r="V220" s="5"/>
      <c r="W220" s="5" t="s">
        <v>42</v>
      </c>
      <c r="X220" s="5" t="s">
        <v>42</v>
      </c>
      <c r="Y220" s="5" t="s">
        <v>42</v>
      </c>
      <c r="Z220" s="41" t="s">
        <v>64</v>
      </c>
      <c r="AA220" s="41" t="s">
        <v>64</v>
      </c>
      <c r="AB220" s="65" t="s">
        <v>42</v>
      </c>
      <c r="AC220" s="5"/>
      <c r="AD220" s="5"/>
      <c r="AE220" s="9"/>
      <c r="AF220" s="67"/>
    </row>
    <row r="221" spans="1:32" s="1" customFormat="1" ht="12.75" x14ac:dyDescent="0.2">
      <c r="A221" s="8"/>
      <c r="E221" s="9"/>
      <c r="F221" s="9"/>
      <c r="J221" s="10"/>
      <c r="K221" s="10"/>
      <c r="L221" s="11"/>
      <c r="N221" s="12"/>
      <c r="O221" s="12"/>
      <c r="P221" s="12"/>
      <c r="Q221" s="12"/>
      <c r="R221" s="12"/>
      <c r="S221" s="12"/>
      <c r="T221" s="12"/>
      <c r="U221" s="12"/>
      <c r="V221" s="12"/>
      <c r="W221" s="12"/>
      <c r="X221" s="12"/>
      <c r="Y221" s="5"/>
      <c r="Z221" s="12"/>
      <c r="AB221" s="6"/>
      <c r="AC221" s="5"/>
      <c r="AD221" s="5"/>
      <c r="AE221" s="9"/>
      <c r="AF221" s="5"/>
    </row>
    <row r="222" spans="1:32" s="26" customFormat="1" ht="12.75" x14ac:dyDescent="0.2">
      <c r="A222" s="49"/>
      <c r="B222" s="27"/>
      <c r="C222" s="27"/>
      <c r="D222" s="27"/>
      <c r="E222" s="2"/>
      <c r="F222" s="2"/>
      <c r="G222" s="2"/>
      <c r="H222" s="2"/>
      <c r="I222" s="2"/>
      <c r="J222" s="31">
        <v>150.28805702325653</v>
      </c>
      <c r="K222" s="31"/>
      <c r="L222" s="48"/>
      <c r="M222" s="27"/>
      <c r="N222" s="2"/>
      <c r="O222" s="2"/>
      <c r="P222" s="2"/>
      <c r="Q222" s="2"/>
      <c r="R222" s="2"/>
      <c r="S222" s="2"/>
      <c r="T222" s="2"/>
      <c r="U222" s="2"/>
      <c r="V222" s="2"/>
      <c r="W222" s="2"/>
      <c r="X222" s="2"/>
      <c r="Y222" s="50"/>
      <c r="Z222" s="2"/>
      <c r="AA222" s="27"/>
      <c r="AB222" s="27"/>
      <c r="AC222" s="50"/>
      <c r="AD222" s="50"/>
      <c r="AE222" s="2"/>
      <c r="AF222" s="2"/>
    </row>
    <row r="223" spans="1:32" s="1" customFormat="1" ht="127.5" x14ac:dyDescent="0.2">
      <c r="A223" s="65">
        <v>3.601</v>
      </c>
      <c r="B223" s="66" t="s">
        <v>1148</v>
      </c>
      <c r="C223" s="6" t="s">
        <v>897</v>
      </c>
      <c r="D223" s="6" t="s">
        <v>1147</v>
      </c>
      <c r="E223" s="9" t="s">
        <v>1149</v>
      </c>
      <c r="F223" s="9" t="s">
        <v>1150</v>
      </c>
      <c r="G223" s="1" t="s">
        <v>149</v>
      </c>
      <c r="H223" s="1" t="s">
        <v>755</v>
      </c>
      <c r="I223" s="1" t="s">
        <v>663</v>
      </c>
      <c r="J223" s="38" t="s">
        <v>64</v>
      </c>
      <c r="K223" s="38"/>
      <c r="L223" s="40"/>
      <c r="M223" s="6" t="s">
        <v>65</v>
      </c>
      <c r="N223" s="5" t="s">
        <v>1151</v>
      </c>
      <c r="O223" s="5"/>
      <c r="P223" s="5"/>
      <c r="Q223" s="5"/>
      <c r="R223" s="5"/>
      <c r="S223" s="5"/>
      <c r="T223" s="5"/>
      <c r="U223" s="5"/>
      <c r="V223" s="5"/>
      <c r="W223" s="5" t="s">
        <v>42</v>
      </c>
      <c r="X223" s="5" t="s">
        <v>42</v>
      </c>
      <c r="Y223" s="5" t="s">
        <v>42</v>
      </c>
      <c r="Z223" s="6" t="s">
        <v>64</v>
      </c>
      <c r="AA223" s="6" t="s">
        <v>64</v>
      </c>
      <c r="AB223" s="65" t="s">
        <v>42</v>
      </c>
      <c r="AC223" s="5"/>
      <c r="AD223" s="5"/>
      <c r="AE223" s="9"/>
      <c r="AF223" s="67"/>
    </row>
    <row r="224" spans="1:32" s="1" customFormat="1" ht="127.5" x14ac:dyDescent="0.2">
      <c r="A224" s="65">
        <v>3.6019999999999999</v>
      </c>
      <c r="B224" s="66" t="s">
        <v>1152</v>
      </c>
      <c r="C224" s="6" t="s">
        <v>897</v>
      </c>
      <c r="D224" s="6" t="s">
        <v>1147</v>
      </c>
      <c r="E224" s="9" t="s">
        <v>1153</v>
      </c>
      <c r="F224" s="9" t="s">
        <v>1154</v>
      </c>
      <c r="G224" s="1" t="s">
        <v>149</v>
      </c>
      <c r="H224" s="1" t="s">
        <v>755</v>
      </c>
      <c r="I224" s="1" t="s">
        <v>1155</v>
      </c>
      <c r="J224" s="38" t="s">
        <v>64</v>
      </c>
      <c r="K224" s="38"/>
      <c r="L224" s="40"/>
      <c r="M224" s="6" t="s">
        <v>65</v>
      </c>
      <c r="N224" s="5" t="s">
        <v>1156</v>
      </c>
      <c r="O224" s="5"/>
      <c r="P224" s="5"/>
      <c r="Q224" s="5"/>
      <c r="R224" s="5"/>
      <c r="S224" s="5"/>
      <c r="T224" s="5"/>
      <c r="U224" s="5"/>
      <c r="V224" s="5"/>
      <c r="W224" s="5" t="s">
        <v>42</v>
      </c>
      <c r="X224" s="5" t="s">
        <v>42</v>
      </c>
      <c r="Y224" s="5" t="s">
        <v>42</v>
      </c>
      <c r="Z224" s="6" t="s">
        <v>64</v>
      </c>
      <c r="AA224" s="6" t="s">
        <v>64</v>
      </c>
      <c r="AB224" s="65" t="s">
        <v>42</v>
      </c>
      <c r="AC224" s="5"/>
      <c r="AD224" s="5"/>
      <c r="AE224" s="9"/>
      <c r="AF224" s="67"/>
    </row>
    <row r="225" spans="1:32" s="1" customFormat="1" ht="165.75" x14ac:dyDescent="0.2">
      <c r="A225" s="65">
        <v>3.6030000000000002</v>
      </c>
      <c r="B225" s="66" t="s">
        <v>1157</v>
      </c>
      <c r="C225" s="6" t="s">
        <v>897</v>
      </c>
      <c r="D225" s="6" t="s">
        <v>1147</v>
      </c>
      <c r="E225" s="9" t="s">
        <v>1158</v>
      </c>
      <c r="F225" s="9" t="s">
        <v>1159</v>
      </c>
      <c r="G225" s="1" t="s">
        <v>105</v>
      </c>
      <c r="H225" s="1" t="s">
        <v>106</v>
      </c>
      <c r="I225" s="1" t="s">
        <v>1160</v>
      </c>
      <c r="J225" s="38">
        <v>14.524990301252039</v>
      </c>
      <c r="K225" s="38"/>
      <c r="L225" s="40"/>
      <c r="M225" s="6" t="s">
        <v>65</v>
      </c>
      <c r="N225" s="5" t="s">
        <v>1161</v>
      </c>
      <c r="O225" s="5"/>
      <c r="P225" s="5"/>
      <c r="Q225" s="5"/>
      <c r="R225" s="5"/>
      <c r="S225" s="5"/>
      <c r="T225" s="5"/>
      <c r="U225" s="5"/>
      <c r="V225" s="5"/>
      <c r="W225" s="5" t="s">
        <v>42</v>
      </c>
      <c r="X225" s="5" t="s">
        <v>42</v>
      </c>
      <c r="Y225" s="5" t="s">
        <v>42</v>
      </c>
      <c r="Z225" s="6" t="s">
        <v>64</v>
      </c>
      <c r="AA225" s="6" t="s">
        <v>64</v>
      </c>
      <c r="AB225" s="65" t="s">
        <v>42</v>
      </c>
      <c r="AC225" s="5"/>
      <c r="AD225" s="5"/>
      <c r="AE225" s="9"/>
      <c r="AF225" s="67" t="s">
        <v>1162</v>
      </c>
    </row>
    <row r="226" spans="1:32" s="1" customFormat="1" ht="114.75" x14ac:dyDescent="0.2">
      <c r="A226" s="65">
        <v>3.6040000000000001</v>
      </c>
      <c r="B226" s="66" t="s">
        <v>1163</v>
      </c>
      <c r="C226" s="6" t="s">
        <v>897</v>
      </c>
      <c r="D226" s="6" t="s">
        <v>1147</v>
      </c>
      <c r="E226" s="9" t="s">
        <v>1164</v>
      </c>
      <c r="F226" s="9" t="s">
        <v>1165</v>
      </c>
      <c r="G226" s="1" t="s">
        <v>149</v>
      </c>
      <c r="H226" s="1" t="s">
        <v>755</v>
      </c>
      <c r="I226" s="1" t="s">
        <v>889</v>
      </c>
      <c r="J226" s="38" t="s">
        <v>64</v>
      </c>
      <c r="K226" s="38"/>
      <c r="L226" s="40"/>
      <c r="M226" s="6" t="s">
        <v>65</v>
      </c>
      <c r="N226" s="5" t="s">
        <v>1166</v>
      </c>
      <c r="O226" s="5"/>
      <c r="P226" s="5"/>
      <c r="Q226" s="5"/>
      <c r="R226" s="5"/>
      <c r="S226" s="5"/>
      <c r="T226" s="5"/>
      <c r="U226" s="5"/>
      <c r="V226" s="5"/>
      <c r="W226" s="5" t="s">
        <v>42</v>
      </c>
      <c r="X226" s="5" t="s">
        <v>42</v>
      </c>
      <c r="Y226" s="5" t="s">
        <v>42</v>
      </c>
      <c r="Z226" s="6" t="s">
        <v>64</v>
      </c>
      <c r="AA226" s="6" t="s">
        <v>64</v>
      </c>
      <c r="AB226" s="65" t="s">
        <v>42</v>
      </c>
      <c r="AC226" s="5"/>
      <c r="AD226" s="5"/>
      <c r="AE226" s="9"/>
      <c r="AF226" s="67"/>
    </row>
    <row r="227" spans="1:32" s="1" customFormat="1" ht="127.5" x14ac:dyDescent="0.2">
      <c r="A227" s="65">
        <v>3.605</v>
      </c>
      <c r="B227" s="66" t="s">
        <v>1167</v>
      </c>
      <c r="C227" s="6" t="s">
        <v>897</v>
      </c>
      <c r="D227" s="6" t="s">
        <v>1147</v>
      </c>
      <c r="E227" s="9" t="s">
        <v>1168</v>
      </c>
      <c r="F227" s="9" t="s">
        <v>1169</v>
      </c>
      <c r="G227" s="1" t="s">
        <v>105</v>
      </c>
      <c r="H227" s="1" t="s">
        <v>106</v>
      </c>
      <c r="I227" s="1" t="s">
        <v>1170</v>
      </c>
      <c r="J227" s="38">
        <v>1.7639078507287345</v>
      </c>
      <c r="K227" s="38"/>
      <c r="L227" s="40"/>
      <c r="M227" s="6" t="s">
        <v>65</v>
      </c>
      <c r="N227" s="5" t="s">
        <v>1171</v>
      </c>
      <c r="O227" s="5"/>
      <c r="P227" s="5"/>
      <c r="Q227" s="5"/>
      <c r="R227" s="5"/>
      <c r="S227" s="5"/>
      <c r="T227" s="5"/>
      <c r="U227" s="5"/>
      <c r="V227" s="5"/>
      <c r="W227" s="5" t="s">
        <v>42</v>
      </c>
      <c r="X227" s="5" t="s">
        <v>42</v>
      </c>
      <c r="Y227" s="5" t="s">
        <v>42</v>
      </c>
      <c r="Z227" s="6" t="s">
        <v>64</v>
      </c>
      <c r="AA227" s="6" t="s">
        <v>64</v>
      </c>
      <c r="AB227" s="65" t="s">
        <v>42</v>
      </c>
      <c r="AC227" s="5"/>
      <c r="AD227" s="5"/>
      <c r="AE227" s="9"/>
      <c r="AF227" s="67" t="s">
        <v>966</v>
      </c>
    </row>
    <row r="228" spans="1:32" s="1" customFormat="1" ht="165.75" x14ac:dyDescent="0.2">
      <c r="A228" s="65">
        <v>3.6059999999999999</v>
      </c>
      <c r="B228" s="66" t="s">
        <v>1172</v>
      </c>
      <c r="C228" s="6" t="s">
        <v>897</v>
      </c>
      <c r="D228" s="6" t="s">
        <v>1147</v>
      </c>
      <c r="E228" s="9" t="s">
        <v>1173</v>
      </c>
      <c r="F228" s="9" t="s">
        <v>1174</v>
      </c>
      <c r="G228" s="1" t="s">
        <v>149</v>
      </c>
      <c r="H228" s="1" t="s">
        <v>755</v>
      </c>
      <c r="I228" s="1" t="s">
        <v>1175</v>
      </c>
      <c r="J228" s="38">
        <v>116.48641111024149</v>
      </c>
      <c r="K228" s="38"/>
      <c r="L228" s="40"/>
      <c r="M228" s="6" t="s">
        <v>65</v>
      </c>
      <c r="N228" s="5" t="s">
        <v>1176</v>
      </c>
      <c r="O228" s="5"/>
      <c r="P228" s="5"/>
      <c r="Q228" s="5"/>
      <c r="R228" s="5"/>
      <c r="S228" s="5"/>
      <c r="T228" s="5"/>
      <c r="U228" s="5"/>
      <c r="V228" s="5"/>
      <c r="W228" s="5" t="s">
        <v>42</v>
      </c>
      <c r="X228" s="5" t="s">
        <v>42</v>
      </c>
      <c r="Y228" s="5" t="s">
        <v>42</v>
      </c>
      <c r="Z228" s="6" t="s">
        <v>64</v>
      </c>
      <c r="AA228" s="6" t="s">
        <v>64</v>
      </c>
      <c r="AB228" s="65" t="s">
        <v>42</v>
      </c>
      <c r="AC228" s="5"/>
      <c r="AD228" s="5"/>
      <c r="AE228" s="9"/>
      <c r="AF228" s="67" t="s">
        <v>1177</v>
      </c>
    </row>
    <row r="229" spans="1:32" s="1" customFormat="1" ht="89.25" x14ac:dyDescent="0.2">
      <c r="A229" s="65">
        <v>3.6070000000000002</v>
      </c>
      <c r="B229" s="66" t="s">
        <v>1178</v>
      </c>
      <c r="C229" s="6" t="s">
        <v>897</v>
      </c>
      <c r="D229" s="6" t="s">
        <v>1147</v>
      </c>
      <c r="E229" s="9" t="s">
        <v>1179</v>
      </c>
      <c r="F229" s="9" t="s">
        <v>1180</v>
      </c>
      <c r="G229" s="1" t="s">
        <v>105</v>
      </c>
      <c r="H229" s="1" t="s">
        <v>106</v>
      </c>
      <c r="I229" s="1" t="s">
        <v>1181</v>
      </c>
      <c r="J229" s="38">
        <v>17.512747761034269</v>
      </c>
      <c r="K229" s="39">
        <v>26447</v>
      </c>
      <c r="L229" s="40">
        <f>J229*1000000/K229</f>
        <v>662.18277162000493</v>
      </c>
      <c r="M229" s="6" t="s">
        <v>65</v>
      </c>
      <c r="N229" s="5" t="s">
        <v>964</v>
      </c>
      <c r="O229" s="5"/>
      <c r="P229" s="5"/>
      <c r="Q229" s="5"/>
      <c r="R229" s="5"/>
      <c r="S229" s="5"/>
      <c r="T229" s="5"/>
      <c r="U229" s="5"/>
      <c r="V229" s="5"/>
      <c r="W229" s="5" t="s">
        <v>42</v>
      </c>
      <c r="X229" s="5" t="s">
        <v>42</v>
      </c>
      <c r="Y229" s="5" t="s">
        <v>42</v>
      </c>
      <c r="Z229" s="6" t="s">
        <v>64</v>
      </c>
      <c r="AA229" s="6" t="s">
        <v>64</v>
      </c>
      <c r="AB229" s="65" t="s">
        <v>42</v>
      </c>
      <c r="AC229" s="5"/>
      <c r="AD229" s="5"/>
      <c r="AE229" s="9" t="s">
        <v>1182</v>
      </c>
      <c r="AF229" s="67" t="s">
        <v>1183</v>
      </c>
    </row>
    <row r="230" spans="1:32" s="1" customFormat="1" ht="178.5" x14ac:dyDescent="0.2">
      <c r="A230" s="65">
        <v>3.6080000000000001</v>
      </c>
      <c r="B230" s="66" t="s">
        <v>1184</v>
      </c>
      <c r="C230" s="6" t="s">
        <v>897</v>
      </c>
      <c r="D230" s="6" t="s">
        <v>1147</v>
      </c>
      <c r="E230" s="9" t="s">
        <v>1185</v>
      </c>
      <c r="F230" s="9" t="s">
        <v>1186</v>
      </c>
      <c r="G230" s="1" t="s">
        <v>130</v>
      </c>
      <c r="H230" s="1" t="s">
        <v>106</v>
      </c>
      <c r="I230" s="1" t="s">
        <v>1170</v>
      </c>
      <c r="J230" s="38" t="s">
        <v>64</v>
      </c>
      <c r="K230" s="38"/>
      <c r="L230" s="40"/>
      <c r="M230" s="6" t="s">
        <v>65</v>
      </c>
      <c r="N230" s="5" t="s">
        <v>1187</v>
      </c>
      <c r="O230" s="5"/>
      <c r="P230" s="5"/>
      <c r="Q230" s="5"/>
      <c r="R230" s="5"/>
      <c r="S230" s="5"/>
      <c r="T230" s="5"/>
      <c r="U230" s="5"/>
      <c r="V230" s="5"/>
      <c r="W230" s="5" t="s">
        <v>42</v>
      </c>
      <c r="X230" s="5" t="s">
        <v>42</v>
      </c>
      <c r="Y230" s="5" t="s">
        <v>42</v>
      </c>
      <c r="Z230" s="6" t="s">
        <v>64</v>
      </c>
      <c r="AA230" s="6" t="s">
        <v>64</v>
      </c>
      <c r="AB230" s="65" t="s">
        <v>42</v>
      </c>
      <c r="AC230" s="5"/>
      <c r="AD230" s="5"/>
      <c r="AE230" s="9"/>
      <c r="AF230" s="67"/>
    </row>
    <row r="231" spans="1:32" s="1" customFormat="1" ht="165.75" x14ac:dyDescent="0.2">
      <c r="A231" s="65">
        <v>3.609</v>
      </c>
      <c r="B231" s="66" t="s">
        <v>1188</v>
      </c>
      <c r="C231" s="6" t="s">
        <v>897</v>
      </c>
      <c r="D231" s="6" t="s">
        <v>1147</v>
      </c>
      <c r="E231" s="9" t="s">
        <v>1189</v>
      </c>
      <c r="F231" s="9" t="s">
        <v>1190</v>
      </c>
      <c r="G231" s="1" t="s">
        <v>149</v>
      </c>
      <c r="H231" s="1" t="s">
        <v>755</v>
      </c>
      <c r="I231" s="1" t="s">
        <v>777</v>
      </c>
      <c r="J231" s="38" t="s">
        <v>64</v>
      </c>
      <c r="K231" s="38"/>
      <c r="L231" s="40"/>
      <c r="M231" s="6" t="s">
        <v>65</v>
      </c>
      <c r="N231" s="5" t="s">
        <v>1130</v>
      </c>
      <c r="O231" s="5"/>
      <c r="P231" s="5"/>
      <c r="Q231" s="5"/>
      <c r="R231" s="5"/>
      <c r="S231" s="5"/>
      <c r="T231" s="5"/>
      <c r="U231" s="5"/>
      <c r="V231" s="5"/>
      <c r="W231" s="5" t="s">
        <v>42</v>
      </c>
      <c r="X231" s="5" t="s">
        <v>42</v>
      </c>
      <c r="Y231" s="5" t="s">
        <v>42</v>
      </c>
      <c r="Z231" s="6" t="s">
        <v>64</v>
      </c>
      <c r="AA231" s="6" t="s">
        <v>64</v>
      </c>
      <c r="AB231" s="65" t="s">
        <v>42</v>
      </c>
      <c r="AC231" s="5"/>
      <c r="AD231" s="5"/>
      <c r="AE231" s="9"/>
      <c r="AF231" s="67"/>
    </row>
    <row r="232" spans="1:32" s="1" customFormat="1" ht="204" x14ac:dyDescent="0.2">
      <c r="A232" s="65">
        <v>3.61</v>
      </c>
      <c r="B232" s="66" t="s">
        <v>1191</v>
      </c>
      <c r="C232" s="6" t="s">
        <v>897</v>
      </c>
      <c r="D232" s="6" t="s">
        <v>1147</v>
      </c>
      <c r="E232" s="9" t="s">
        <v>1192</v>
      </c>
      <c r="F232" s="9" t="s">
        <v>1193</v>
      </c>
      <c r="G232" s="1" t="s">
        <v>149</v>
      </c>
      <c r="H232" s="1" t="s">
        <v>755</v>
      </c>
      <c r="I232" s="1" t="s">
        <v>1194</v>
      </c>
      <c r="J232" s="38" t="s">
        <v>64</v>
      </c>
      <c r="K232" s="38"/>
      <c r="L232" s="40"/>
      <c r="M232" s="6" t="s">
        <v>65</v>
      </c>
      <c r="N232" s="5" t="s">
        <v>1195</v>
      </c>
      <c r="O232" s="5"/>
      <c r="P232" s="5"/>
      <c r="Q232" s="5"/>
      <c r="R232" s="5"/>
      <c r="S232" s="5"/>
      <c r="T232" s="5"/>
      <c r="U232" s="5"/>
      <c r="V232" s="5"/>
      <c r="W232" s="5" t="s">
        <v>42</v>
      </c>
      <c r="X232" s="5" t="s">
        <v>42</v>
      </c>
      <c r="Y232" s="5" t="s">
        <v>42</v>
      </c>
      <c r="Z232" s="6" t="s">
        <v>64</v>
      </c>
      <c r="AA232" s="6" t="s">
        <v>64</v>
      </c>
      <c r="AB232" s="65" t="s">
        <v>42</v>
      </c>
      <c r="AC232" s="5"/>
      <c r="AD232" s="5"/>
      <c r="AE232" s="9"/>
      <c r="AF232" s="67"/>
    </row>
    <row r="233" spans="1:32" s="1" customFormat="1" ht="89.25" x14ac:dyDescent="0.2">
      <c r="A233" s="65">
        <v>3.6110000000000002</v>
      </c>
      <c r="B233" s="66" t="s">
        <v>1196</v>
      </c>
      <c r="C233" s="6" t="s">
        <v>897</v>
      </c>
      <c r="D233" s="6" t="s">
        <v>1147</v>
      </c>
      <c r="E233" s="9" t="s">
        <v>1197</v>
      </c>
      <c r="F233" s="9" t="s">
        <v>1198</v>
      </c>
      <c r="G233" s="1" t="s">
        <v>149</v>
      </c>
      <c r="H233" s="1" t="s">
        <v>755</v>
      </c>
      <c r="I233" s="1" t="s">
        <v>1175</v>
      </c>
      <c r="J233" s="38" t="s">
        <v>64</v>
      </c>
      <c r="K233" s="38"/>
      <c r="L233" s="40"/>
      <c r="M233" s="6" t="s">
        <v>65</v>
      </c>
      <c r="N233" s="5" t="s">
        <v>940</v>
      </c>
      <c r="O233" s="5"/>
      <c r="P233" s="5"/>
      <c r="Q233" s="5"/>
      <c r="R233" s="5"/>
      <c r="S233" s="5"/>
      <c r="T233" s="5"/>
      <c r="U233" s="5"/>
      <c r="V233" s="5"/>
      <c r="W233" s="5" t="s">
        <v>42</v>
      </c>
      <c r="X233" s="5" t="s">
        <v>42</v>
      </c>
      <c r="Y233" s="5" t="s">
        <v>42</v>
      </c>
      <c r="Z233" s="6" t="s">
        <v>64</v>
      </c>
      <c r="AA233" s="6" t="s">
        <v>64</v>
      </c>
      <c r="AB233" s="65" t="s">
        <v>42</v>
      </c>
      <c r="AC233" s="5"/>
      <c r="AD233" s="5"/>
      <c r="AE233" s="9"/>
      <c r="AF233" s="6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tabSelected="1" workbookViewId="0">
      <selection activeCell="D10" sqref="D10"/>
    </sheetView>
  </sheetViews>
  <sheetFormatPr defaultRowHeight="14.25" x14ac:dyDescent="0.2"/>
  <cols>
    <col min="1" max="1" width="31" customWidth="1"/>
    <col min="2" max="2" width="29" bestFit="1" customWidth="1"/>
    <col min="6" max="6" width="68.625" customWidth="1"/>
    <col min="7" max="7" width="29" bestFit="1" customWidth="1"/>
  </cols>
  <sheetData>
    <row r="1" spans="1:7" x14ac:dyDescent="0.2">
      <c r="A1" t="s">
        <v>3</v>
      </c>
      <c r="F1" t="s">
        <v>1211</v>
      </c>
    </row>
    <row r="2" spans="1:7" x14ac:dyDescent="0.2">
      <c r="A2" s="91" t="s">
        <v>1207</v>
      </c>
      <c r="B2" t="s">
        <v>1210</v>
      </c>
      <c r="F2" s="91" t="s">
        <v>1207</v>
      </c>
      <c r="G2" t="s">
        <v>1210</v>
      </c>
    </row>
    <row r="3" spans="1:7" x14ac:dyDescent="0.2">
      <c r="A3" s="92" t="s">
        <v>331</v>
      </c>
      <c r="B3" s="93">
        <v>21</v>
      </c>
      <c r="F3" s="92" t="s">
        <v>384</v>
      </c>
      <c r="G3" s="93">
        <v>5</v>
      </c>
    </row>
    <row r="4" spans="1:7" x14ac:dyDescent="0.2">
      <c r="A4" s="92" t="s">
        <v>751</v>
      </c>
      <c r="B4" s="93">
        <v>1</v>
      </c>
      <c r="F4" s="92" t="s">
        <v>123</v>
      </c>
      <c r="G4" s="93">
        <v>44</v>
      </c>
    </row>
    <row r="5" spans="1:7" x14ac:dyDescent="0.2">
      <c r="A5" s="92" t="s">
        <v>532</v>
      </c>
      <c r="B5" s="93">
        <v>39</v>
      </c>
      <c r="F5" s="92" t="s">
        <v>755</v>
      </c>
      <c r="G5" s="93">
        <v>32</v>
      </c>
    </row>
    <row r="6" spans="1:7" x14ac:dyDescent="0.2">
      <c r="A6" s="92" t="s">
        <v>387</v>
      </c>
      <c r="B6" s="93">
        <v>26</v>
      </c>
      <c r="F6" s="92" t="s">
        <v>181</v>
      </c>
      <c r="G6" s="93">
        <v>3</v>
      </c>
    </row>
    <row r="7" spans="1:7" x14ac:dyDescent="0.2">
      <c r="A7" s="92" t="s">
        <v>304</v>
      </c>
      <c r="B7" s="93">
        <v>9</v>
      </c>
      <c r="F7" s="92" t="s">
        <v>106</v>
      </c>
      <c r="G7" s="93">
        <v>29</v>
      </c>
    </row>
    <row r="8" spans="1:7" x14ac:dyDescent="0.2">
      <c r="A8" s="92" t="s">
        <v>274</v>
      </c>
      <c r="B8" s="93">
        <v>6</v>
      </c>
      <c r="F8" s="92" t="s">
        <v>161</v>
      </c>
      <c r="G8" s="93">
        <v>7</v>
      </c>
    </row>
    <row r="9" spans="1:7" x14ac:dyDescent="0.2">
      <c r="A9" s="92" t="s">
        <v>33</v>
      </c>
      <c r="B9" s="93">
        <v>39</v>
      </c>
      <c r="F9" s="92" t="s">
        <v>902</v>
      </c>
      <c r="G9" s="93">
        <v>3</v>
      </c>
    </row>
    <row r="10" spans="1:7" x14ac:dyDescent="0.2">
      <c r="A10" s="92" t="s">
        <v>658</v>
      </c>
      <c r="B10" s="93">
        <v>2</v>
      </c>
      <c r="F10" s="92" t="s">
        <v>366</v>
      </c>
      <c r="G10" s="93">
        <v>4</v>
      </c>
    </row>
    <row r="11" spans="1:7" x14ac:dyDescent="0.2">
      <c r="A11" s="92" t="s">
        <v>759</v>
      </c>
      <c r="B11" s="93">
        <v>2</v>
      </c>
      <c r="F11" s="92" t="s">
        <v>58</v>
      </c>
      <c r="G11" s="93">
        <v>13</v>
      </c>
    </row>
    <row r="12" spans="1:7" x14ac:dyDescent="0.2">
      <c r="A12" s="92" t="s">
        <v>1010</v>
      </c>
      <c r="B12" s="93">
        <v>8</v>
      </c>
      <c r="F12" s="92" t="s">
        <v>122</v>
      </c>
      <c r="G12" s="93">
        <v>1</v>
      </c>
    </row>
    <row r="13" spans="1:7" x14ac:dyDescent="0.2">
      <c r="A13" s="92" t="s">
        <v>882</v>
      </c>
      <c r="B13" s="93">
        <v>8</v>
      </c>
      <c r="F13" s="92" t="s">
        <v>37</v>
      </c>
      <c r="G13" s="93">
        <v>34</v>
      </c>
    </row>
    <row r="14" spans="1:7" x14ac:dyDescent="0.2">
      <c r="A14" s="92" t="s">
        <v>926</v>
      </c>
      <c r="B14" s="93">
        <v>11</v>
      </c>
      <c r="F14" s="92" t="s">
        <v>1057</v>
      </c>
      <c r="G14" s="93">
        <v>4</v>
      </c>
    </row>
    <row r="15" spans="1:7" x14ac:dyDescent="0.2">
      <c r="A15" s="92" t="s">
        <v>996</v>
      </c>
      <c r="B15" s="93">
        <v>2</v>
      </c>
      <c r="F15" s="92" t="s">
        <v>142</v>
      </c>
      <c r="G15" s="93">
        <v>11</v>
      </c>
    </row>
    <row r="16" spans="1:7" x14ac:dyDescent="0.2">
      <c r="A16" s="92" t="s">
        <v>1052</v>
      </c>
      <c r="B16" s="93">
        <v>17</v>
      </c>
      <c r="F16" s="92" t="s">
        <v>223</v>
      </c>
      <c r="G16" s="93">
        <v>1</v>
      </c>
    </row>
    <row r="17" spans="1:7" x14ac:dyDescent="0.2">
      <c r="A17" s="92" t="s">
        <v>1147</v>
      </c>
      <c r="B17" s="93">
        <v>11</v>
      </c>
      <c r="F17" s="92" t="s">
        <v>224</v>
      </c>
      <c r="G17" s="93">
        <v>5</v>
      </c>
    </row>
    <row r="18" spans="1:7" x14ac:dyDescent="0.2">
      <c r="A18" s="92" t="s">
        <v>529</v>
      </c>
      <c r="B18" s="93">
        <v>1</v>
      </c>
      <c r="F18" s="92" t="s">
        <v>190</v>
      </c>
      <c r="G18" s="93">
        <v>7</v>
      </c>
    </row>
    <row r="19" spans="1:7" x14ac:dyDescent="0.2">
      <c r="A19" s="92" t="s">
        <v>1208</v>
      </c>
      <c r="B19" s="93"/>
      <c r="F19" s="92" t="s">
        <v>1208</v>
      </c>
      <c r="G19" s="93"/>
    </row>
    <row r="20" spans="1:7" x14ac:dyDescent="0.2">
      <c r="A20" s="92" t="s">
        <v>1209</v>
      </c>
      <c r="B20" s="93">
        <v>203</v>
      </c>
      <c r="F20" s="92" t="s">
        <v>1209</v>
      </c>
      <c r="G20" s="93">
        <v>203</v>
      </c>
    </row>
    <row r="24" spans="1:7" x14ac:dyDescent="0.2">
      <c r="A24" t="s">
        <v>1212</v>
      </c>
      <c r="F24" t="s">
        <v>8</v>
      </c>
    </row>
    <row r="25" spans="1:7" x14ac:dyDescent="0.2">
      <c r="A25" s="91" t="s">
        <v>1207</v>
      </c>
      <c r="B25" t="s">
        <v>1210</v>
      </c>
      <c r="F25" s="91" t="s">
        <v>1207</v>
      </c>
      <c r="G25" t="s">
        <v>1210</v>
      </c>
    </row>
    <row r="26" spans="1:7" x14ac:dyDescent="0.2">
      <c r="A26" s="92" t="s">
        <v>384</v>
      </c>
      <c r="B26" s="93">
        <v>5</v>
      </c>
      <c r="F26" s="92" t="s">
        <v>143</v>
      </c>
      <c r="G26" s="93">
        <v>5</v>
      </c>
    </row>
    <row r="27" spans="1:7" x14ac:dyDescent="0.2">
      <c r="A27" s="92" t="s">
        <v>149</v>
      </c>
      <c r="B27" s="93">
        <v>64</v>
      </c>
      <c r="F27" s="92" t="s">
        <v>749</v>
      </c>
      <c r="G27" s="93">
        <v>4</v>
      </c>
    </row>
    <row r="28" spans="1:7" x14ac:dyDescent="0.2">
      <c r="A28" s="92" t="s">
        <v>180</v>
      </c>
      <c r="B28" s="93">
        <v>3</v>
      </c>
      <c r="F28" s="92" t="s">
        <v>321</v>
      </c>
      <c r="G28" s="93">
        <v>2</v>
      </c>
    </row>
    <row r="29" spans="1:7" x14ac:dyDescent="0.2">
      <c r="A29" s="92" t="s">
        <v>130</v>
      </c>
      <c r="B29" s="93">
        <v>10</v>
      </c>
      <c r="F29" s="92" t="s">
        <v>980</v>
      </c>
      <c r="G29" s="93">
        <v>1</v>
      </c>
    </row>
    <row r="30" spans="1:7" x14ac:dyDescent="0.2">
      <c r="A30" s="92" t="s">
        <v>105</v>
      </c>
      <c r="B30" s="93">
        <v>19</v>
      </c>
      <c r="F30" s="92" t="s">
        <v>692</v>
      </c>
      <c r="G30" s="93">
        <v>2</v>
      </c>
    </row>
    <row r="31" spans="1:7" x14ac:dyDescent="0.2">
      <c r="A31" s="92" t="s">
        <v>161</v>
      </c>
      <c r="B31" s="93">
        <v>7</v>
      </c>
      <c r="F31" s="92" t="s">
        <v>1028</v>
      </c>
      <c r="G31" s="93">
        <v>1</v>
      </c>
    </row>
    <row r="32" spans="1:7" x14ac:dyDescent="0.2">
      <c r="A32" s="92" t="s">
        <v>901</v>
      </c>
      <c r="B32" s="93">
        <v>4</v>
      </c>
      <c r="F32" s="92" t="s">
        <v>669</v>
      </c>
      <c r="G32" s="93">
        <v>6</v>
      </c>
    </row>
    <row r="33" spans="1:7" x14ac:dyDescent="0.2">
      <c r="A33" s="92" t="s">
        <v>58</v>
      </c>
      <c r="B33" s="93">
        <v>13</v>
      </c>
      <c r="F33" s="92" t="s">
        <v>162</v>
      </c>
      <c r="G33" s="93">
        <v>9</v>
      </c>
    </row>
    <row r="34" spans="1:7" x14ac:dyDescent="0.2">
      <c r="A34" s="92" t="s">
        <v>122</v>
      </c>
      <c r="B34" s="93">
        <v>12</v>
      </c>
      <c r="F34" s="92" t="s">
        <v>821</v>
      </c>
      <c r="G34" s="93">
        <v>3</v>
      </c>
    </row>
    <row r="35" spans="1:7" x14ac:dyDescent="0.2">
      <c r="A35" s="92" t="s">
        <v>37</v>
      </c>
      <c r="B35" s="93">
        <v>34</v>
      </c>
      <c r="F35" s="92" t="s">
        <v>703</v>
      </c>
      <c r="G35" s="93">
        <v>1</v>
      </c>
    </row>
    <row r="36" spans="1:7" x14ac:dyDescent="0.2">
      <c r="A36" s="92" t="s">
        <v>1056</v>
      </c>
      <c r="B36" s="93">
        <v>4</v>
      </c>
      <c r="F36" s="92" t="s">
        <v>345</v>
      </c>
      <c r="G36" s="93">
        <v>4</v>
      </c>
    </row>
    <row r="37" spans="1:7" x14ac:dyDescent="0.2">
      <c r="A37" s="92" t="s">
        <v>142</v>
      </c>
      <c r="B37" s="93">
        <v>11</v>
      </c>
      <c r="F37" s="92" t="s">
        <v>777</v>
      </c>
      <c r="G37" s="93">
        <v>13</v>
      </c>
    </row>
    <row r="38" spans="1:7" x14ac:dyDescent="0.2">
      <c r="A38" s="92" t="s">
        <v>365</v>
      </c>
      <c r="B38" s="93">
        <v>4</v>
      </c>
      <c r="F38" s="92" t="s">
        <v>1175</v>
      </c>
      <c r="G38" s="93">
        <v>2</v>
      </c>
    </row>
    <row r="39" spans="1:7" x14ac:dyDescent="0.2">
      <c r="A39" s="92" t="s">
        <v>223</v>
      </c>
      <c r="B39" s="93">
        <v>2</v>
      </c>
      <c r="F39" s="92" t="s">
        <v>1091</v>
      </c>
      <c r="G39" s="93">
        <v>1</v>
      </c>
    </row>
    <row r="40" spans="1:7" x14ac:dyDescent="0.2">
      <c r="A40" s="92" t="s">
        <v>224</v>
      </c>
      <c r="B40" s="93">
        <v>4</v>
      </c>
      <c r="F40" s="92" t="s">
        <v>1155</v>
      </c>
      <c r="G40" s="93">
        <v>1</v>
      </c>
    </row>
    <row r="41" spans="1:7" x14ac:dyDescent="0.2">
      <c r="A41" s="92" t="s">
        <v>189</v>
      </c>
      <c r="B41" s="93">
        <v>7</v>
      </c>
      <c r="F41" s="92" t="s">
        <v>1006</v>
      </c>
      <c r="G41" s="93">
        <v>2</v>
      </c>
    </row>
    <row r="42" spans="1:7" x14ac:dyDescent="0.2">
      <c r="A42" s="92" t="s">
        <v>1208</v>
      </c>
      <c r="B42" s="93"/>
      <c r="F42" s="92" t="s">
        <v>225</v>
      </c>
      <c r="G42" s="93">
        <v>2</v>
      </c>
    </row>
    <row r="43" spans="1:7" x14ac:dyDescent="0.2">
      <c r="A43" s="92" t="s">
        <v>1209</v>
      </c>
      <c r="B43" s="93">
        <v>203</v>
      </c>
      <c r="F43" s="92" t="s">
        <v>1124</v>
      </c>
      <c r="G43" s="93">
        <v>3</v>
      </c>
    </row>
    <row r="44" spans="1:7" x14ac:dyDescent="0.2">
      <c r="F44" s="92" t="s">
        <v>675</v>
      </c>
      <c r="G44" s="93">
        <v>1</v>
      </c>
    </row>
    <row r="45" spans="1:7" x14ac:dyDescent="0.2">
      <c r="F45" s="92" t="s">
        <v>832</v>
      </c>
      <c r="G45" s="93">
        <v>7</v>
      </c>
    </row>
    <row r="46" spans="1:7" x14ac:dyDescent="0.2">
      <c r="F46" s="92" t="s">
        <v>1181</v>
      </c>
      <c r="G46" s="93">
        <v>1</v>
      </c>
    </row>
    <row r="47" spans="1:7" x14ac:dyDescent="0.2">
      <c r="F47" s="92" t="s">
        <v>38</v>
      </c>
      <c r="G47" s="93">
        <v>21</v>
      </c>
    </row>
    <row r="48" spans="1:7" x14ac:dyDescent="0.2">
      <c r="F48" s="92" t="s">
        <v>884</v>
      </c>
      <c r="G48" s="93">
        <v>2</v>
      </c>
    </row>
    <row r="49" spans="6:7" x14ac:dyDescent="0.2">
      <c r="F49" s="92" t="s">
        <v>335</v>
      </c>
      <c r="G49" s="93">
        <v>2</v>
      </c>
    </row>
    <row r="50" spans="6:7" x14ac:dyDescent="0.2">
      <c r="F50" s="92" t="s">
        <v>709</v>
      </c>
      <c r="G50" s="93">
        <v>1</v>
      </c>
    </row>
    <row r="51" spans="6:7" x14ac:dyDescent="0.2">
      <c r="F51" s="92" t="s">
        <v>367</v>
      </c>
      <c r="G51" s="93">
        <v>1</v>
      </c>
    </row>
    <row r="52" spans="6:7" x14ac:dyDescent="0.2">
      <c r="F52" s="92" t="s">
        <v>846</v>
      </c>
      <c r="G52" s="93">
        <v>2</v>
      </c>
    </row>
    <row r="53" spans="6:7" x14ac:dyDescent="0.2">
      <c r="F53" s="92" t="s">
        <v>373</v>
      </c>
      <c r="G53" s="93">
        <v>1</v>
      </c>
    </row>
    <row r="54" spans="6:7" x14ac:dyDescent="0.2">
      <c r="F54" s="92" t="s">
        <v>131</v>
      </c>
      <c r="G54" s="93">
        <v>7</v>
      </c>
    </row>
    <row r="55" spans="6:7" x14ac:dyDescent="0.2">
      <c r="F55" s="92" t="s">
        <v>1170</v>
      </c>
      <c r="G55" s="93">
        <v>2</v>
      </c>
    </row>
    <row r="56" spans="6:7" x14ac:dyDescent="0.2">
      <c r="F56" s="92" t="s">
        <v>89</v>
      </c>
      <c r="G56" s="93">
        <v>34</v>
      </c>
    </row>
    <row r="57" spans="6:7" x14ac:dyDescent="0.2">
      <c r="F57" s="92" t="s">
        <v>526</v>
      </c>
      <c r="G57" s="93">
        <v>2</v>
      </c>
    </row>
    <row r="58" spans="6:7" x14ac:dyDescent="0.2">
      <c r="F58" s="92" t="s">
        <v>150</v>
      </c>
      <c r="G58" s="93">
        <v>3</v>
      </c>
    </row>
    <row r="59" spans="6:7" x14ac:dyDescent="0.2">
      <c r="F59" s="92" t="s">
        <v>1160</v>
      </c>
      <c r="G59" s="93">
        <v>1</v>
      </c>
    </row>
    <row r="60" spans="6:7" x14ac:dyDescent="0.2">
      <c r="F60" s="92" t="s">
        <v>999</v>
      </c>
      <c r="G60" s="93">
        <v>1</v>
      </c>
    </row>
    <row r="61" spans="6:7" x14ac:dyDescent="0.2">
      <c r="F61" s="92" t="s">
        <v>930</v>
      </c>
      <c r="G61" s="93">
        <v>2</v>
      </c>
    </row>
    <row r="62" spans="6:7" x14ac:dyDescent="0.2">
      <c r="F62" s="92" t="s">
        <v>124</v>
      </c>
      <c r="G62" s="93">
        <v>1</v>
      </c>
    </row>
    <row r="63" spans="6:7" x14ac:dyDescent="0.2">
      <c r="F63" s="92" t="s">
        <v>889</v>
      </c>
      <c r="G63" s="93">
        <v>3</v>
      </c>
    </row>
    <row r="64" spans="6:7" x14ac:dyDescent="0.2">
      <c r="F64" s="92" t="s">
        <v>1194</v>
      </c>
      <c r="G64" s="93">
        <v>1</v>
      </c>
    </row>
    <row r="65" spans="6:7" x14ac:dyDescent="0.2">
      <c r="F65" s="92" t="s">
        <v>191</v>
      </c>
      <c r="G65" s="93">
        <v>8</v>
      </c>
    </row>
    <row r="66" spans="6:7" x14ac:dyDescent="0.2">
      <c r="F66" s="92" t="s">
        <v>874</v>
      </c>
      <c r="G66" s="93">
        <v>6</v>
      </c>
    </row>
    <row r="67" spans="6:7" x14ac:dyDescent="0.2">
      <c r="F67" s="92" t="s">
        <v>808</v>
      </c>
      <c r="G67" s="93">
        <v>1</v>
      </c>
    </row>
    <row r="68" spans="6:7" x14ac:dyDescent="0.2">
      <c r="F68" s="92" t="s">
        <v>663</v>
      </c>
      <c r="G68" s="93">
        <v>23</v>
      </c>
    </row>
    <row r="69" spans="6:7" x14ac:dyDescent="0.2">
      <c r="F69" s="92" t="s">
        <v>785</v>
      </c>
      <c r="G69" s="93">
        <v>1</v>
      </c>
    </row>
    <row r="70" spans="6:7" x14ac:dyDescent="0.2">
      <c r="F70" s="92" t="s">
        <v>813</v>
      </c>
      <c r="G70" s="93">
        <v>1</v>
      </c>
    </row>
    <row r="71" spans="6:7" x14ac:dyDescent="0.2">
      <c r="F71" s="92" t="s">
        <v>1208</v>
      </c>
      <c r="G71" s="93">
        <v>5</v>
      </c>
    </row>
    <row r="72" spans="6:7" x14ac:dyDescent="0.2">
      <c r="F72" s="92" t="s">
        <v>1209</v>
      </c>
      <c r="G72" s="93">
        <v>203</v>
      </c>
    </row>
  </sheetData>
  <pageMargins left="0.7" right="0.7" top="0.75" bottom="0.75" header="0.3" footer="0.3"/>
  <pageSetup scale="51" fitToWidth="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Master Summary</vt:lpstr>
      <vt:lpstr>Sheet1</vt:lpstr>
      <vt:lpstr>Sheet2</vt:lpstr>
      <vt:lpstr>'Master Summary'!Print_Area</vt:lpstr>
      <vt:lpstr>'Master Summary'!Print_Titles</vt:lpstr>
    </vt:vector>
  </TitlesOfParts>
  <Company>Commonwealth of 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c:creator>
  <cp:lastModifiedBy>Commonwealth of Massachusetts</cp:lastModifiedBy>
  <cp:lastPrinted>2020-02-07T15:11:39Z</cp:lastPrinted>
  <dcterms:created xsi:type="dcterms:W3CDTF">2019-11-26T21:18:22Z</dcterms:created>
  <dcterms:modified xsi:type="dcterms:W3CDTF">2020-02-07T15:11:40Z</dcterms:modified>
</cp:coreProperties>
</file>